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pz/Desktop/"/>
    </mc:Choice>
  </mc:AlternateContent>
  <xr:revisionPtr revIDLastSave="0" documentId="13_ncr:1_{F8C8D601-4B1B-1240-A25E-04082A8805BD}" xr6:coauthVersionLast="36" xr6:coauthVersionMax="36" xr10:uidLastSave="{00000000-0000-0000-0000-000000000000}"/>
  <bookViews>
    <workbookView xWindow="8620" yWindow="1060" windowWidth="33340" windowHeight="26100" activeTab="2" xr2:uid="{C9F61EB2-7C3B-DC4A-8B14-931F299D88C4}"/>
  </bookViews>
  <sheets>
    <sheet name="BER 1  M 1" sheetId="2" r:id="rId1"/>
    <sheet name="Ber 1-E-AUF" sheetId="3" r:id="rId2"/>
    <sheet name="Ber 1-Alle" sheetId="4" r:id="rId3"/>
  </sheets>
  <definedNames>
    <definedName name="_xlnm.Print_Area" localSheetId="0">'BER 1  M 1'!$A$1:$K$53</definedName>
    <definedName name="_xlnm.Print_Area" localSheetId="2">'Ber 1-Alle'!$A$1:$O$34</definedName>
    <definedName name="_xlnm.Print_Area" localSheetId="1">'Ber 1-E-AUF'!$A$1:$O$56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4" l="1"/>
  <c r="F4" i="4"/>
  <c r="G4" i="4"/>
  <c r="H4" i="4"/>
  <c r="I4" i="4"/>
  <c r="J4" i="4"/>
  <c r="K4" i="4"/>
  <c r="L4" i="4"/>
  <c r="N4" i="4"/>
  <c r="O4" i="4"/>
  <c r="E5" i="4"/>
  <c r="F5" i="4"/>
  <c r="G5" i="4"/>
  <c r="H5" i="4"/>
  <c r="I5" i="4"/>
  <c r="J5" i="4"/>
  <c r="K5" i="4"/>
  <c r="L5" i="4"/>
  <c r="N5" i="4"/>
  <c r="O5" i="4"/>
  <c r="E6" i="4"/>
  <c r="F6" i="4"/>
  <c r="G6" i="4"/>
  <c r="H6" i="4"/>
  <c r="I6" i="4"/>
  <c r="J6" i="4"/>
  <c r="K6" i="4"/>
  <c r="L6" i="4"/>
  <c r="N6" i="4"/>
  <c r="O6" i="4"/>
  <c r="E7" i="4"/>
  <c r="F7" i="4"/>
  <c r="G7" i="4"/>
  <c r="H7" i="4"/>
  <c r="I7" i="4"/>
  <c r="J7" i="4"/>
  <c r="K7" i="4"/>
  <c r="L7" i="4"/>
  <c r="N7" i="4"/>
  <c r="O7" i="4"/>
  <c r="E8" i="4"/>
  <c r="F8" i="4"/>
  <c r="G8" i="4"/>
  <c r="H8" i="4"/>
  <c r="I8" i="4"/>
  <c r="J8" i="4"/>
  <c r="K8" i="4"/>
  <c r="L8" i="4"/>
  <c r="N8" i="4"/>
  <c r="O8" i="4"/>
  <c r="E9" i="4"/>
  <c r="F9" i="4"/>
  <c r="G9" i="4"/>
  <c r="H9" i="4"/>
  <c r="I9" i="4"/>
  <c r="J9" i="4"/>
  <c r="K9" i="4"/>
  <c r="L9" i="4"/>
  <c r="N9" i="4"/>
  <c r="O9" i="4"/>
  <c r="E10" i="4"/>
  <c r="F10" i="4"/>
  <c r="G10" i="4"/>
  <c r="H10" i="4"/>
  <c r="I10" i="4"/>
  <c r="J10" i="4"/>
  <c r="K10" i="4"/>
  <c r="L10" i="4"/>
  <c r="N10" i="4"/>
  <c r="O10" i="4"/>
  <c r="E11" i="4"/>
  <c r="F11" i="4"/>
  <c r="G11" i="4"/>
  <c r="H11" i="4"/>
  <c r="I11" i="4"/>
  <c r="J11" i="4"/>
  <c r="K11" i="4"/>
  <c r="L11" i="4"/>
  <c r="N11" i="4"/>
  <c r="O11" i="4"/>
  <c r="E12" i="4"/>
  <c r="F12" i="4"/>
  <c r="G12" i="4"/>
  <c r="H12" i="4"/>
  <c r="I12" i="4"/>
  <c r="J12" i="4"/>
  <c r="K12" i="4"/>
  <c r="L12" i="4"/>
  <c r="N12" i="4"/>
  <c r="O12" i="4"/>
  <c r="E13" i="4"/>
  <c r="F13" i="4"/>
  <c r="G13" i="4"/>
  <c r="H13" i="4"/>
  <c r="I13" i="4"/>
  <c r="J13" i="4"/>
  <c r="K13" i="4"/>
  <c r="L13" i="4"/>
  <c r="N13" i="4"/>
  <c r="O13" i="4"/>
  <c r="E14" i="4"/>
  <c r="F14" i="4"/>
  <c r="G14" i="4"/>
  <c r="H14" i="4"/>
  <c r="I14" i="4"/>
  <c r="J14" i="4"/>
  <c r="K14" i="4"/>
  <c r="L14" i="4"/>
  <c r="N14" i="4"/>
  <c r="O14" i="4"/>
  <c r="E15" i="4"/>
  <c r="F15" i="4"/>
  <c r="G15" i="4"/>
  <c r="H15" i="4"/>
  <c r="I15" i="4"/>
  <c r="J15" i="4"/>
  <c r="K15" i="4"/>
  <c r="L15" i="4"/>
  <c r="N15" i="4"/>
  <c r="O15" i="4"/>
  <c r="E16" i="4"/>
  <c r="F16" i="4"/>
  <c r="G16" i="4"/>
  <c r="H16" i="4"/>
  <c r="I16" i="4"/>
  <c r="J16" i="4"/>
  <c r="K16" i="4"/>
  <c r="L16" i="4"/>
  <c r="N16" i="4"/>
  <c r="O16" i="4"/>
  <c r="E17" i="4"/>
  <c r="F17" i="4"/>
  <c r="G17" i="4"/>
  <c r="H17" i="4"/>
  <c r="I17" i="4"/>
  <c r="J17" i="4"/>
  <c r="K17" i="4"/>
  <c r="L17" i="4"/>
  <c r="N17" i="4"/>
  <c r="O17" i="4"/>
  <c r="E18" i="4"/>
  <c r="F18" i="4"/>
  <c r="G18" i="4"/>
  <c r="H18" i="4"/>
  <c r="I18" i="4"/>
  <c r="J18" i="4"/>
  <c r="K18" i="4"/>
  <c r="L18" i="4"/>
  <c r="N18" i="4"/>
  <c r="O18" i="4"/>
  <c r="E19" i="4"/>
  <c r="F19" i="4"/>
  <c r="G19" i="4"/>
  <c r="H19" i="4"/>
  <c r="I19" i="4"/>
  <c r="J19" i="4"/>
  <c r="K19" i="4"/>
  <c r="L19" i="4"/>
  <c r="N19" i="4"/>
  <c r="O19" i="4"/>
  <c r="E20" i="4"/>
  <c r="F20" i="4"/>
  <c r="G20" i="4"/>
  <c r="H20" i="4"/>
  <c r="I20" i="4"/>
  <c r="J20" i="4"/>
  <c r="K20" i="4"/>
  <c r="L20" i="4"/>
  <c r="N20" i="4"/>
  <c r="O20" i="4"/>
  <c r="E21" i="4"/>
  <c r="F21" i="4"/>
  <c r="G21" i="4"/>
  <c r="H21" i="4"/>
  <c r="I21" i="4"/>
  <c r="J21" i="4"/>
  <c r="K21" i="4"/>
  <c r="L21" i="4"/>
  <c r="N21" i="4"/>
  <c r="O21" i="4"/>
  <c r="E22" i="4"/>
  <c r="F22" i="4"/>
  <c r="G22" i="4"/>
  <c r="H22" i="4"/>
  <c r="I22" i="4"/>
  <c r="J22" i="4"/>
  <c r="K22" i="4"/>
  <c r="L22" i="4"/>
  <c r="N22" i="4"/>
  <c r="O22" i="4"/>
  <c r="E23" i="4"/>
  <c r="F23" i="4"/>
  <c r="G23" i="4"/>
  <c r="H23" i="4"/>
  <c r="I23" i="4"/>
  <c r="J23" i="4"/>
  <c r="K23" i="4"/>
  <c r="L23" i="4"/>
  <c r="N23" i="4"/>
  <c r="O23" i="4"/>
  <c r="E24" i="4"/>
  <c r="F24" i="4"/>
  <c r="G24" i="4"/>
  <c r="H24" i="4"/>
  <c r="I24" i="4"/>
  <c r="J24" i="4"/>
  <c r="K24" i="4"/>
  <c r="L24" i="4"/>
  <c r="N24" i="4"/>
  <c r="O24" i="4"/>
  <c r="E25" i="4"/>
  <c r="F25" i="4"/>
  <c r="G25" i="4"/>
  <c r="H25" i="4"/>
  <c r="I25" i="4"/>
  <c r="J25" i="4"/>
  <c r="K25" i="4"/>
  <c r="L25" i="4"/>
  <c r="N25" i="4"/>
  <c r="O25" i="4"/>
  <c r="E26" i="4"/>
  <c r="F26" i="4"/>
  <c r="G26" i="4"/>
  <c r="H26" i="4"/>
  <c r="I26" i="4"/>
  <c r="J26" i="4"/>
  <c r="K26" i="4"/>
  <c r="L26" i="4"/>
  <c r="N26" i="4"/>
  <c r="O26" i="4"/>
  <c r="E27" i="4"/>
  <c r="F27" i="4"/>
  <c r="G27" i="4"/>
  <c r="H27" i="4"/>
  <c r="I27" i="4"/>
  <c r="J27" i="4"/>
  <c r="K27" i="4"/>
  <c r="L27" i="4"/>
  <c r="N27" i="4"/>
  <c r="O27" i="4"/>
  <c r="E28" i="4"/>
  <c r="F28" i="4"/>
  <c r="G28" i="4"/>
  <c r="H28" i="4"/>
  <c r="I28" i="4"/>
  <c r="J28" i="4"/>
  <c r="K28" i="4"/>
  <c r="L28" i="4"/>
  <c r="N28" i="4"/>
  <c r="O28" i="4"/>
  <c r="E29" i="4"/>
  <c r="F29" i="4"/>
  <c r="G29" i="4"/>
  <c r="H29" i="4"/>
  <c r="I29" i="4"/>
  <c r="J29" i="4"/>
  <c r="K29" i="4"/>
  <c r="L29" i="4"/>
  <c r="N29" i="4"/>
  <c r="O29" i="4"/>
  <c r="E30" i="4"/>
  <c r="F30" i="4"/>
  <c r="G30" i="4"/>
  <c r="H30" i="4"/>
  <c r="I30" i="4"/>
  <c r="J30" i="4"/>
  <c r="K30" i="4"/>
  <c r="L30" i="4"/>
  <c r="N30" i="4"/>
  <c r="O30" i="4"/>
  <c r="E31" i="4"/>
  <c r="F31" i="4"/>
  <c r="G31" i="4"/>
  <c r="H31" i="4"/>
  <c r="I31" i="4"/>
  <c r="J31" i="4"/>
  <c r="K31" i="4"/>
  <c r="L31" i="4"/>
  <c r="N31" i="4"/>
  <c r="O31" i="4"/>
  <c r="E32" i="4"/>
  <c r="F32" i="4"/>
  <c r="G32" i="4"/>
  <c r="H32" i="4"/>
  <c r="I32" i="4"/>
  <c r="J32" i="4"/>
  <c r="K32" i="4"/>
  <c r="L32" i="4"/>
  <c r="N32" i="4"/>
  <c r="O32" i="4"/>
  <c r="E33" i="4"/>
  <c r="F33" i="4"/>
  <c r="G33" i="4"/>
  <c r="H33" i="4"/>
  <c r="I33" i="4"/>
  <c r="J33" i="4"/>
  <c r="K33" i="4"/>
  <c r="L33" i="4"/>
  <c r="N33" i="4"/>
  <c r="O33" i="4"/>
  <c r="E34" i="4"/>
  <c r="F34" i="4"/>
  <c r="G34" i="4"/>
  <c r="H34" i="4"/>
  <c r="I34" i="4"/>
  <c r="J34" i="4"/>
  <c r="K34" i="4"/>
  <c r="L34" i="4"/>
  <c r="N34" i="4"/>
  <c r="O34" i="4"/>
  <c r="C7" i="3"/>
  <c r="N7" i="3"/>
  <c r="O7" i="3"/>
  <c r="C8" i="3"/>
  <c r="N8" i="3"/>
  <c r="O8" i="3" s="1"/>
  <c r="C9" i="3"/>
  <c r="N9" i="3"/>
  <c r="O9" i="3"/>
  <c r="C10" i="3"/>
  <c r="N10" i="3" s="1"/>
  <c r="C11" i="3"/>
  <c r="N11" i="3" s="1"/>
  <c r="O11" i="3" s="1"/>
  <c r="C12" i="3"/>
  <c r="N12" i="3" s="1"/>
  <c r="N13" i="3"/>
  <c r="O13" i="3"/>
  <c r="N15" i="3"/>
  <c r="O15" i="3"/>
  <c r="N16" i="3"/>
  <c r="O16" i="3"/>
  <c r="C17" i="3"/>
  <c r="O17" i="3" s="1"/>
  <c r="N17" i="3"/>
  <c r="C18" i="3"/>
  <c r="N18" i="3"/>
  <c r="O18" i="3"/>
  <c r="C19" i="3"/>
  <c r="N19" i="3"/>
  <c r="O19" i="3"/>
  <c r="C20" i="3"/>
  <c r="N20" i="3"/>
  <c r="O20" i="3"/>
  <c r="C21" i="3"/>
  <c r="N21" i="3"/>
  <c r="O21" i="3"/>
  <c r="C22" i="3"/>
  <c r="N22" i="3" s="1"/>
  <c r="N25" i="3"/>
  <c r="O25" i="3"/>
  <c r="N26" i="3"/>
  <c r="O26" i="3"/>
  <c r="C27" i="3"/>
  <c r="N27" i="3"/>
  <c r="O27" i="3"/>
  <c r="C28" i="3"/>
  <c r="N28" i="3" s="1"/>
  <c r="C29" i="3"/>
  <c r="N29" i="3"/>
  <c r="O29" i="3"/>
  <c r="C30" i="3"/>
  <c r="N30" i="3" s="1"/>
  <c r="C31" i="3"/>
  <c r="O31" i="3" s="1"/>
  <c r="N31" i="3"/>
  <c r="C32" i="3"/>
  <c r="N32" i="3"/>
  <c r="O32" i="3" s="1"/>
  <c r="C33" i="3"/>
  <c r="O33" i="3" s="1"/>
  <c r="N33" i="3"/>
  <c r="C34" i="3"/>
  <c r="N34" i="3"/>
  <c r="O34" i="3"/>
  <c r="N36" i="3"/>
  <c r="O36" i="3"/>
  <c r="C39" i="3"/>
  <c r="N39" i="3" s="1"/>
  <c r="O39" i="3"/>
  <c r="C40" i="3"/>
  <c r="N40" i="3" s="1"/>
  <c r="C41" i="3"/>
  <c r="O41" i="3" s="1"/>
  <c r="N41" i="3"/>
  <c r="C42" i="3"/>
  <c r="N42" i="3"/>
  <c r="O42" i="3" s="1"/>
  <c r="C43" i="3"/>
  <c r="O43" i="3" s="1"/>
  <c r="N43" i="3"/>
  <c r="C44" i="3"/>
  <c r="N44" i="3"/>
  <c r="O44" i="3"/>
  <c r="C45" i="3"/>
  <c r="N45" i="3"/>
  <c r="O45" i="3"/>
  <c r="C50" i="3"/>
  <c r="N50" i="3"/>
  <c r="O50" i="3"/>
  <c r="C51" i="3"/>
  <c r="N51" i="3"/>
  <c r="O51" i="3"/>
  <c r="C52" i="3"/>
  <c r="N52" i="3" s="1"/>
  <c r="C53" i="3"/>
  <c r="N53" i="3" s="1"/>
  <c r="O53" i="3" s="1"/>
  <c r="C54" i="3"/>
  <c r="C55" i="3"/>
  <c r="N55" i="3"/>
  <c r="O55" i="3"/>
  <c r="H6" i="2"/>
  <c r="J6" i="2"/>
  <c r="H7" i="2"/>
  <c r="J7" i="2"/>
  <c r="J44" i="2" s="1"/>
  <c r="C44" i="2" s="1"/>
  <c r="K44" i="2" s="1"/>
  <c r="H8" i="2"/>
  <c r="J8" i="2"/>
  <c r="H9" i="2"/>
  <c r="J9" i="2"/>
  <c r="H10" i="2"/>
  <c r="J10" i="2"/>
  <c r="H11" i="2"/>
  <c r="J11" i="2"/>
  <c r="H12" i="2"/>
  <c r="J12" i="2"/>
  <c r="H13" i="2"/>
  <c r="J13" i="2"/>
  <c r="H14" i="2"/>
  <c r="J14" i="2"/>
  <c r="H15" i="2"/>
  <c r="J15" i="2"/>
  <c r="H16" i="2"/>
  <c r="J16" i="2"/>
  <c r="H17" i="2"/>
  <c r="J17" i="2"/>
  <c r="H18" i="2"/>
  <c r="H47" i="2" s="1"/>
  <c r="J18" i="2"/>
  <c r="J47" i="2" s="1"/>
  <c r="H19" i="2"/>
  <c r="J19" i="2"/>
  <c r="H20" i="2"/>
  <c r="J20" i="2"/>
  <c r="H21" i="2"/>
  <c r="J21" i="2"/>
  <c r="H22" i="2"/>
  <c r="J22" i="2"/>
  <c r="H23" i="2"/>
  <c r="J23" i="2"/>
  <c r="H24" i="2"/>
  <c r="H46" i="2" s="1"/>
  <c r="C46" i="2" s="1"/>
  <c r="K46" i="2" s="1"/>
  <c r="J24" i="2"/>
  <c r="H25" i="2"/>
  <c r="J25" i="2"/>
  <c r="J46" i="2" s="1"/>
  <c r="H26" i="2"/>
  <c r="J26" i="2"/>
  <c r="H27" i="2"/>
  <c r="J27" i="2"/>
  <c r="H28" i="2"/>
  <c r="J28" i="2"/>
  <c r="H29" i="2"/>
  <c r="J29" i="2"/>
  <c r="H30" i="2"/>
  <c r="J30" i="2"/>
  <c r="J48" i="2" s="1"/>
  <c r="H31" i="2"/>
  <c r="J31" i="2"/>
  <c r="H32" i="2"/>
  <c r="J32" i="2"/>
  <c r="H33" i="2"/>
  <c r="H48" i="2" s="1"/>
  <c r="J33" i="2"/>
  <c r="D44" i="2"/>
  <c r="F44" i="2"/>
  <c r="H44" i="2"/>
  <c r="D45" i="2"/>
  <c r="F45" i="2"/>
  <c r="H45" i="2"/>
  <c r="C45" i="2" s="1"/>
  <c r="K45" i="2" s="1"/>
  <c r="J45" i="2"/>
  <c r="D46" i="2"/>
  <c r="F46" i="2"/>
  <c r="D47" i="2"/>
  <c r="F47" i="2"/>
  <c r="D48" i="2"/>
  <c r="F48" i="2"/>
  <c r="D50" i="2"/>
  <c r="D52" i="2"/>
  <c r="O40" i="3" l="1"/>
  <c r="O30" i="3"/>
  <c r="O12" i="3"/>
  <c r="O52" i="3"/>
  <c r="O28" i="3"/>
  <c r="O22" i="3"/>
  <c r="O10" i="3"/>
  <c r="C48" i="2"/>
  <c r="K48" i="2" s="1"/>
  <c r="C47" i="2"/>
  <c r="K47" i="2" s="1"/>
</calcChain>
</file>

<file path=xl/sharedStrings.xml><?xml version="1.0" encoding="utf-8"?>
<sst xmlns="http://schemas.openxmlformats.org/spreadsheetml/2006/main" count="443" uniqueCount="95">
  <si>
    <t>Absteiger der Bereichsklasse:</t>
  </si>
  <si>
    <t>Sieger der Bereichsklasse:</t>
  </si>
  <si>
    <t>:</t>
  </si>
  <si>
    <t>SSG MER 2</t>
  </si>
  <si>
    <t>DU-Großenbaum 2</t>
  </si>
  <si>
    <t>SSG MER 1</t>
  </si>
  <si>
    <t>DU-Duissern 2</t>
  </si>
  <si>
    <t>DU-Buchholz 1</t>
  </si>
  <si>
    <t>Ø</t>
  </si>
  <si>
    <t>Punkte</t>
  </si>
  <si>
    <t>Ringe</t>
  </si>
  <si>
    <t>Anzahl Wettkämpfe</t>
  </si>
  <si>
    <t>Mannschaft</t>
  </si>
  <si>
    <t>Saison 2022 / 2023</t>
  </si>
  <si>
    <t>Bereichsklasse</t>
  </si>
  <si>
    <t>SSG-MER1</t>
  </si>
  <si>
    <t>-</t>
  </si>
  <si>
    <t>DU-Buchholz</t>
  </si>
  <si>
    <t>SSG-MER2</t>
  </si>
  <si>
    <t xml:space="preserve">DU-Duissern 2 </t>
  </si>
  <si>
    <t>Datum</t>
  </si>
  <si>
    <t>LG-aufgelegt</t>
  </si>
  <si>
    <t xml:space="preserve"> </t>
  </si>
  <si>
    <t>=</t>
  </si>
  <si>
    <t>Hermes</t>
  </si>
  <si>
    <t>Jutta</t>
  </si>
  <si>
    <t>Wickinghoff</t>
  </si>
  <si>
    <t>Christine</t>
  </si>
  <si>
    <t>Riebe</t>
  </si>
  <si>
    <t>Petra</t>
  </si>
  <si>
    <t>Siepmann</t>
  </si>
  <si>
    <t>Anke</t>
  </si>
  <si>
    <t>Langer</t>
  </si>
  <si>
    <t>Hans-Werner</t>
  </si>
  <si>
    <t>Atrops</t>
  </si>
  <si>
    <t xml:space="preserve">Edith </t>
  </si>
  <si>
    <t>Buch1</t>
  </si>
  <si>
    <t>MER 2</t>
  </si>
  <si>
    <t>Gro 2</t>
  </si>
  <si>
    <t>Duis2</t>
  </si>
  <si>
    <t>Hübner</t>
  </si>
  <si>
    <t>Jens</t>
  </si>
  <si>
    <t>Melanie</t>
  </si>
  <si>
    <t>Blümel</t>
  </si>
  <si>
    <t>Monika</t>
  </si>
  <si>
    <t>Suthoff</t>
  </si>
  <si>
    <t>Heike</t>
  </si>
  <si>
    <t>Kruse</t>
  </si>
  <si>
    <t>Marion</t>
  </si>
  <si>
    <t>Bernd</t>
  </si>
  <si>
    <t>MER 1</t>
  </si>
  <si>
    <t>Gutjahr</t>
  </si>
  <si>
    <t>Stefan</t>
  </si>
  <si>
    <t>Wenders</t>
  </si>
  <si>
    <t>Stephan</t>
  </si>
  <si>
    <t>Weidig</t>
  </si>
  <si>
    <t>Andreas</t>
  </si>
  <si>
    <t>Schulze</t>
  </si>
  <si>
    <t>Dieter</t>
  </si>
  <si>
    <t>Albrecht</t>
  </si>
  <si>
    <t>Markus</t>
  </si>
  <si>
    <t>Müller</t>
  </si>
  <si>
    <t>Norbert</t>
  </si>
  <si>
    <t>Krimm</t>
  </si>
  <si>
    <t>Alexander</t>
  </si>
  <si>
    <t>Weiers</t>
  </si>
  <si>
    <t>Peter</t>
  </si>
  <si>
    <t>Duis 2</t>
  </si>
  <si>
    <t>Bergmann</t>
  </si>
  <si>
    <t>Tanja</t>
  </si>
  <si>
    <t>Michael</t>
  </si>
  <si>
    <t>Mainzer</t>
  </si>
  <si>
    <t>Wolfgang</t>
  </si>
  <si>
    <t>Goedel</t>
  </si>
  <si>
    <t>Hans-Peter</t>
  </si>
  <si>
    <t>DU-Großenbaum2</t>
  </si>
  <si>
    <t>Theunissen</t>
  </si>
  <si>
    <t>Fettweiß</t>
  </si>
  <si>
    <t>Annika</t>
  </si>
  <si>
    <t>Köhler</t>
  </si>
  <si>
    <t>Carsten</t>
  </si>
  <si>
    <t>Jansen</t>
  </si>
  <si>
    <t>Heidemarie</t>
  </si>
  <si>
    <t>Töpfer</t>
  </si>
  <si>
    <t>Meinhardt</t>
  </si>
  <si>
    <t>Summe</t>
  </si>
  <si>
    <t>Einzelergebnisse</t>
  </si>
  <si>
    <t>Anz.  Wettk.</t>
  </si>
  <si>
    <t>Name</t>
  </si>
  <si>
    <t>Vorname</t>
  </si>
  <si>
    <t>2022 / 2023</t>
  </si>
  <si>
    <t xml:space="preserve">Bereichsklasse </t>
  </si>
  <si>
    <t xml:space="preserve">Wolfgang </t>
  </si>
  <si>
    <t xml:space="preserve">Michael </t>
  </si>
  <si>
    <t xml:space="preserve">Anke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</si>
</sst>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17"/>
      <name val="Arial"/>
      <family val="2"/>
    </font>
    <font>
      <sz val="12"/>
      <name val="Verdana"/>
      <family val="2"/>
    </font>
    <font>
      <sz val="14"/>
      <color indexed="10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4"/>
      <color indexed="17"/>
      <name val="Verdana"/>
      <family val="2"/>
    </font>
    <font>
      <b/>
      <sz val="11"/>
      <color indexed="17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1" applyFont="1"/>
    <xf numFmtId="0" fontId="4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/>
    <xf numFmtId="2" fontId="9" fillId="0" borderId="0" xfId="1" applyNumberFormat="1" applyFont="1" applyAlignment="1">
      <alignment horizont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right"/>
    </xf>
    <xf numFmtId="0" fontId="11" fillId="0" borderId="0" xfId="1" applyFont="1" applyAlignment="1">
      <alignment horizontal="center"/>
    </xf>
    <xf numFmtId="0" fontId="12" fillId="0" borderId="0" xfId="1" applyFont="1"/>
    <xf numFmtId="0" fontId="13" fillId="0" borderId="0" xfId="1" applyFont="1" applyAlignment="1">
      <alignment horizontal="right"/>
    </xf>
    <xf numFmtId="0" fontId="14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right"/>
    </xf>
    <xf numFmtId="0" fontId="16" fillId="0" borderId="0" xfId="1" applyFont="1" applyAlignment="1">
      <alignment horizontal="right"/>
    </xf>
    <xf numFmtId="0" fontId="16" fillId="0" borderId="0" xfId="1" applyFont="1"/>
    <xf numFmtId="0" fontId="16" fillId="0" borderId="0" xfId="1" applyFont="1" applyAlignment="1">
      <alignment horizontal="center"/>
    </xf>
    <xf numFmtId="14" fontId="2" fillId="0" borderId="0" xfId="1" applyNumberFormat="1" applyFont="1"/>
    <xf numFmtId="0" fontId="17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0" fontId="9" fillId="0" borderId="0" xfId="1" applyFont="1"/>
    <xf numFmtId="0" fontId="1" fillId="0" borderId="0" xfId="1"/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12" fillId="0" borderId="0" xfId="1" applyFont="1" applyAlignment="1">
      <alignment horizontal="right"/>
    </xf>
    <xf numFmtId="0" fontId="15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5" fillId="0" borderId="0" xfId="1" applyFont="1" applyBorder="1" applyAlignment="1">
      <alignment horizontal="right"/>
    </xf>
    <xf numFmtId="0" fontId="15" fillId="0" borderId="0" xfId="1" applyFont="1"/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11" fillId="0" borderId="0" xfId="1" applyFont="1"/>
    <xf numFmtId="2" fontId="11" fillId="0" borderId="1" xfId="1" applyNumberFormat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Border="1"/>
    <xf numFmtId="0" fontId="11" fillId="0" borderId="2" xfId="1" applyFont="1" applyBorder="1"/>
    <xf numFmtId="2" fontId="11" fillId="0" borderId="2" xfId="1" applyNumberFormat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8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11" fillId="0" borderId="0" xfId="1" applyFont="1" applyBorder="1"/>
    <xf numFmtId="0" fontId="11" fillId="0" borderId="0" xfId="1" applyFont="1" applyBorder="1" applyAlignment="1">
      <alignment horizontal="center"/>
    </xf>
    <xf numFmtId="2" fontId="11" fillId="0" borderId="0" xfId="1" applyNumberFormat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center" wrapText="1"/>
    </xf>
    <xf numFmtId="0" fontId="17" fillId="0" borderId="0" xfId="1" applyFont="1"/>
    <xf numFmtId="0" fontId="17" fillId="0" borderId="0" xfId="1" applyFont="1" applyAlignment="1">
      <alignment horizontal="left"/>
    </xf>
    <xf numFmtId="0" fontId="11" fillId="0" borderId="3" xfId="1" applyFont="1" applyBorder="1" applyAlignment="1">
      <alignment horizontal="center"/>
    </xf>
    <xf numFmtId="0" fontId="11" fillId="0" borderId="3" xfId="1" applyFont="1" applyBorder="1"/>
    <xf numFmtId="0" fontId="17" fillId="0" borderId="0" xfId="1" applyFont="1" applyBorder="1" applyAlignment="1">
      <alignment horizontal="left" vertical="center"/>
    </xf>
  </cellXfs>
  <cellStyles count="2">
    <cellStyle name="Standard" xfId="0" builtinId="0"/>
    <cellStyle name="Standard 2" xfId="1" xr:uid="{C1051C16-C542-0B46-9056-623D107853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5EC3E-08B4-854A-ACF5-13A6CE7F7E75}">
  <sheetPr codeName="Tabelle5"/>
  <dimension ref="A1:N52"/>
  <sheetViews>
    <sheetView zoomScaleNormal="100" workbookViewId="0">
      <selection activeCell="B14" sqref="B14"/>
    </sheetView>
  </sheetViews>
  <sheetFormatPr baseColWidth="10" defaultColWidth="11.5" defaultRowHeight="14" x14ac:dyDescent="0.15"/>
  <cols>
    <col min="1" max="1" width="18" style="1" customWidth="1"/>
    <col min="2" max="2" width="3.33203125" style="3" customWidth="1"/>
    <col min="3" max="3" width="17.83203125" style="8" customWidth="1"/>
    <col min="4" max="4" width="7.83203125" style="7" customWidth="1"/>
    <col min="5" max="5" width="5" style="5" customWidth="1"/>
    <col min="6" max="6" width="6.83203125" style="6" customWidth="1"/>
    <col min="7" max="7" width="3.1640625" style="5" customWidth="1"/>
    <col min="8" max="8" width="3" style="4" bestFit="1" customWidth="1"/>
    <col min="9" max="9" width="5.83203125" style="3" customWidth="1"/>
    <col min="10" max="10" width="2.5" style="2" bestFit="1" customWidth="1"/>
    <col min="11" max="11" width="8.5" style="1" bestFit="1" customWidth="1"/>
    <col min="12" max="16384" width="11.5" style="1"/>
  </cols>
  <sheetData>
    <row r="1" spans="1:11" ht="18" x14ac:dyDescent="0.2">
      <c r="A1" s="32" t="s">
        <v>14</v>
      </c>
      <c r="B1" s="33"/>
      <c r="C1" s="32" t="s">
        <v>13</v>
      </c>
      <c r="D1" s="31"/>
      <c r="E1" s="6" t="s">
        <v>22</v>
      </c>
      <c r="F1" s="1"/>
    </row>
    <row r="2" spans="1:11" ht="16" x14ac:dyDescent="0.2">
      <c r="C2" s="14"/>
      <c r="E2" s="6"/>
      <c r="F2" s="47" t="s">
        <v>21</v>
      </c>
    </row>
    <row r="3" spans="1:11" ht="16" x14ac:dyDescent="0.2">
      <c r="A3" s="46"/>
      <c r="C3" s="14"/>
      <c r="E3" s="6"/>
    </row>
    <row r="4" spans="1:11" ht="16" x14ac:dyDescent="0.2">
      <c r="A4" s="45"/>
      <c r="C4" s="45"/>
      <c r="E4" s="27" t="s">
        <v>10</v>
      </c>
      <c r="H4" s="38"/>
      <c r="I4" s="27" t="s">
        <v>9</v>
      </c>
      <c r="K4" s="27" t="s">
        <v>20</v>
      </c>
    </row>
    <row r="6" spans="1:11" ht="17" customHeight="1" x14ac:dyDescent="0.2">
      <c r="A6" s="11" t="s">
        <v>7</v>
      </c>
      <c r="B6" s="3" t="s">
        <v>16</v>
      </c>
      <c r="C6" s="8" t="s">
        <v>6</v>
      </c>
      <c r="D6" s="36"/>
      <c r="E6" s="35" t="s">
        <v>2</v>
      </c>
      <c r="F6" s="17"/>
      <c r="G6" s="18"/>
      <c r="H6" s="36" t="str">
        <f t="shared" ref="H6:H33" si="0">IF(D6="","",IF(D6&gt;F6,2,IF(D6&lt;F6,0,IF(D6=F6,1))))</f>
        <v/>
      </c>
      <c r="I6" s="35" t="s">
        <v>2</v>
      </c>
      <c r="J6" s="17" t="str">
        <f t="shared" ref="J6:J33" si="1">IF(F6="","",IF(F6&gt;D6,2,IF(F6&lt;D6,0,IF(F6=D6,1))))</f>
        <v/>
      </c>
      <c r="K6" s="34"/>
    </row>
    <row r="7" spans="1:11" ht="17" customHeight="1" x14ac:dyDescent="0.2">
      <c r="A7" s="8" t="s">
        <v>7</v>
      </c>
      <c r="B7" s="3" t="s">
        <v>16</v>
      </c>
      <c r="C7" s="8" t="s">
        <v>4</v>
      </c>
      <c r="D7" s="37">
        <v>438</v>
      </c>
      <c r="E7" s="35" t="s">
        <v>2</v>
      </c>
      <c r="F7" s="17">
        <v>434</v>
      </c>
      <c r="G7" s="18"/>
      <c r="H7" s="36">
        <f t="shared" si="0"/>
        <v>2</v>
      </c>
      <c r="I7" s="35" t="s">
        <v>2</v>
      </c>
      <c r="J7" s="17">
        <f t="shared" si="1"/>
        <v>0</v>
      </c>
      <c r="K7" s="34"/>
    </row>
    <row r="8" spans="1:11" ht="17" customHeight="1" x14ac:dyDescent="0.2">
      <c r="A8" s="8" t="s">
        <v>7</v>
      </c>
      <c r="B8" s="3" t="s">
        <v>16</v>
      </c>
      <c r="C8" s="8" t="s">
        <v>15</v>
      </c>
      <c r="D8" s="37">
        <v>432</v>
      </c>
      <c r="E8" s="35" t="s">
        <v>2</v>
      </c>
      <c r="F8" s="17">
        <v>433</v>
      </c>
      <c r="G8" s="18"/>
      <c r="H8" s="36">
        <f t="shared" si="0"/>
        <v>0</v>
      </c>
      <c r="I8" s="35" t="s">
        <v>2</v>
      </c>
      <c r="J8" s="17">
        <f t="shared" si="1"/>
        <v>2</v>
      </c>
      <c r="K8" s="34"/>
    </row>
    <row r="9" spans="1:11" ht="17" customHeight="1" x14ac:dyDescent="0.2">
      <c r="A9" s="8" t="s">
        <v>7</v>
      </c>
      <c r="B9" s="3" t="s">
        <v>16</v>
      </c>
      <c r="C9" s="8" t="s">
        <v>18</v>
      </c>
      <c r="D9" s="37"/>
      <c r="E9" s="35" t="s">
        <v>2</v>
      </c>
      <c r="F9" s="17"/>
      <c r="G9" s="18"/>
      <c r="H9" s="36" t="str">
        <f t="shared" si="0"/>
        <v/>
      </c>
      <c r="I9" s="35" t="s">
        <v>2</v>
      </c>
      <c r="J9" s="17" t="str">
        <f t="shared" si="1"/>
        <v/>
      </c>
      <c r="K9" s="34"/>
    </row>
    <row r="10" spans="1:11" ht="17" customHeight="1" x14ac:dyDescent="0.2">
      <c r="A10" s="8"/>
      <c r="D10" s="30"/>
      <c r="E10" s="29"/>
      <c r="F10" s="28"/>
      <c r="G10" s="29"/>
      <c r="H10" s="36" t="str">
        <f t="shared" si="0"/>
        <v/>
      </c>
      <c r="I10" s="35"/>
      <c r="J10" s="17" t="str">
        <f t="shared" si="1"/>
        <v/>
      </c>
      <c r="K10" s="26"/>
    </row>
    <row r="11" spans="1:11" ht="17" customHeight="1" x14ac:dyDescent="0.2">
      <c r="A11" s="8"/>
      <c r="D11" s="30"/>
      <c r="E11" s="29"/>
      <c r="F11" s="28"/>
      <c r="G11" s="29"/>
      <c r="H11" s="36" t="str">
        <f t="shared" si="0"/>
        <v/>
      </c>
      <c r="I11" s="35"/>
      <c r="J11" s="17" t="str">
        <f t="shared" si="1"/>
        <v/>
      </c>
      <c r="K11" s="26"/>
    </row>
    <row r="12" spans="1:11" ht="17" customHeight="1" x14ac:dyDescent="0.2">
      <c r="A12" s="11" t="s">
        <v>19</v>
      </c>
      <c r="B12" s="3" t="s">
        <v>16</v>
      </c>
      <c r="C12" s="8" t="s">
        <v>7</v>
      </c>
      <c r="D12" s="37"/>
      <c r="E12" s="35" t="s">
        <v>2</v>
      </c>
      <c r="F12" s="17"/>
      <c r="G12" s="18"/>
      <c r="H12" s="36" t="str">
        <f t="shared" si="0"/>
        <v/>
      </c>
      <c r="I12" s="35" t="s">
        <v>2</v>
      </c>
      <c r="J12" s="17" t="str">
        <f t="shared" si="1"/>
        <v/>
      </c>
      <c r="K12" s="34"/>
    </row>
    <row r="13" spans="1:11" ht="17" customHeight="1" x14ac:dyDescent="0.2">
      <c r="A13" s="8" t="s">
        <v>19</v>
      </c>
      <c r="B13" s="3" t="s">
        <v>16</v>
      </c>
      <c r="C13" s="8" t="s">
        <v>4</v>
      </c>
      <c r="D13" s="37">
        <v>439</v>
      </c>
      <c r="E13" s="35" t="s">
        <v>2</v>
      </c>
      <c r="F13" s="17">
        <v>438</v>
      </c>
      <c r="G13" s="18"/>
      <c r="H13" s="36">
        <f t="shared" si="0"/>
        <v>2</v>
      </c>
      <c r="I13" s="35" t="s">
        <v>2</v>
      </c>
      <c r="J13" s="17">
        <f t="shared" si="1"/>
        <v>0</v>
      </c>
      <c r="K13" s="34"/>
    </row>
    <row r="14" spans="1:11" ht="17" customHeight="1" x14ac:dyDescent="0.2">
      <c r="A14" s="8" t="s">
        <v>6</v>
      </c>
      <c r="B14" s="3" t="s">
        <v>16</v>
      </c>
      <c r="C14" s="8" t="s">
        <v>15</v>
      </c>
      <c r="D14" s="37"/>
      <c r="E14" s="35" t="s">
        <v>2</v>
      </c>
      <c r="F14" s="17"/>
      <c r="G14" s="18"/>
      <c r="H14" s="36" t="str">
        <f t="shared" si="0"/>
        <v/>
      </c>
      <c r="I14" s="35" t="s">
        <v>2</v>
      </c>
      <c r="J14" s="17" t="str">
        <f t="shared" si="1"/>
        <v/>
      </c>
      <c r="K14" s="34"/>
    </row>
    <row r="15" spans="1:11" ht="17" customHeight="1" x14ac:dyDescent="0.2">
      <c r="A15" s="8" t="s">
        <v>6</v>
      </c>
      <c r="B15" s="3" t="s">
        <v>16</v>
      </c>
      <c r="C15" s="8" t="s">
        <v>18</v>
      </c>
      <c r="D15" s="37"/>
      <c r="E15" s="35" t="s">
        <v>2</v>
      </c>
      <c r="F15" s="17"/>
      <c r="G15" s="18"/>
      <c r="H15" s="36" t="str">
        <f t="shared" si="0"/>
        <v/>
      </c>
      <c r="I15" s="35" t="s">
        <v>2</v>
      </c>
      <c r="J15" s="17" t="str">
        <f t="shared" si="1"/>
        <v/>
      </c>
      <c r="K15" s="34"/>
    </row>
    <row r="16" spans="1:11" ht="16" x14ac:dyDescent="0.2">
      <c r="A16" s="45"/>
      <c r="B16" s="29"/>
      <c r="C16" s="45"/>
      <c r="D16" s="44"/>
      <c r="E16" s="43"/>
      <c r="F16" s="42"/>
      <c r="G16" s="29"/>
      <c r="H16" s="36" t="str">
        <f t="shared" si="0"/>
        <v/>
      </c>
      <c r="I16" s="35"/>
      <c r="J16" s="17" t="str">
        <f t="shared" si="1"/>
        <v/>
      </c>
      <c r="K16" s="26"/>
    </row>
    <row r="17" spans="1:14" ht="16" x14ac:dyDescent="0.2">
      <c r="A17" s="45"/>
      <c r="B17" s="29"/>
      <c r="C17" s="45"/>
      <c r="D17" s="44"/>
      <c r="E17" s="43"/>
      <c r="F17" s="42"/>
      <c r="G17" s="29"/>
      <c r="H17" s="36" t="str">
        <f t="shared" si="0"/>
        <v/>
      </c>
      <c r="I17" s="35"/>
      <c r="J17" s="17" t="str">
        <f t="shared" si="1"/>
        <v/>
      </c>
      <c r="K17" s="26"/>
      <c r="N17" s="8"/>
    </row>
    <row r="18" spans="1:14" ht="16" x14ac:dyDescent="0.2">
      <c r="A18" s="11" t="s">
        <v>4</v>
      </c>
      <c r="B18" s="3" t="s">
        <v>16</v>
      </c>
      <c r="C18" s="8" t="s">
        <v>7</v>
      </c>
      <c r="D18" s="37">
        <v>439</v>
      </c>
      <c r="E18" s="35" t="s">
        <v>2</v>
      </c>
      <c r="F18" s="17">
        <v>434</v>
      </c>
      <c r="G18" s="18"/>
      <c r="H18" s="36">
        <f t="shared" si="0"/>
        <v>2</v>
      </c>
      <c r="I18" s="35" t="s">
        <v>2</v>
      </c>
      <c r="J18" s="17">
        <f t="shared" si="1"/>
        <v>0</v>
      </c>
      <c r="K18" s="34"/>
    </row>
    <row r="19" spans="1:14" ht="17" customHeight="1" x14ac:dyDescent="0.2">
      <c r="A19" s="8" t="s">
        <v>4</v>
      </c>
      <c r="B19" s="3" t="s">
        <v>16</v>
      </c>
      <c r="C19" s="8" t="s">
        <v>6</v>
      </c>
      <c r="D19" s="37">
        <v>430</v>
      </c>
      <c r="E19" s="35" t="s">
        <v>2</v>
      </c>
      <c r="F19" s="17">
        <v>437</v>
      </c>
      <c r="G19" s="18"/>
      <c r="H19" s="36">
        <f t="shared" si="0"/>
        <v>0</v>
      </c>
      <c r="I19" s="35" t="s">
        <v>2</v>
      </c>
      <c r="J19" s="17">
        <f t="shared" si="1"/>
        <v>2</v>
      </c>
      <c r="K19" s="34"/>
    </row>
    <row r="20" spans="1:14" ht="17" customHeight="1" x14ac:dyDescent="0.2">
      <c r="A20" s="8" t="s">
        <v>4</v>
      </c>
      <c r="B20" s="3" t="s">
        <v>16</v>
      </c>
      <c r="C20" s="8" t="s">
        <v>15</v>
      </c>
      <c r="D20" s="37"/>
      <c r="E20" s="35" t="s">
        <v>2</v>
      </c>
      <c r="F20" s="17"/>
      <c r="G20" s="18"/>
      <c r="H20" s="36" t="str">
        <f t="shared" si="0"/>
        <v/>
      </c>
      <c r="I20" s="35" t="s">
        <v>2</v>
      </c>
      <c r="J20" s="17" t="str">
        <f t="shared" si="1"/>
        <v/>
      </c>
      <c r="K20" s="34"/>
    </row>
    <row r="21" spans="1:14" ht="17" customHeight="1" x14ac:dyDescent="0.2">
      <c r="A21" s="8" t="s">
        <v>4</v>
      </c>
      <c r="B21" s="3" t="s">
        <v>16</v>
      </c>
      <c r="C21" s="8" t="s">
        <v>18</v>
      </c>
      <c r="D21" s="37">
        <v>432</v>
      </c>
      <c r="E21" s="35" t="s">
        <v>2</v>
      </c>
      <c r="F21" s="17">
        <v>423</v>
      </c>
      <c r="G21" s="18"/>
      <c r="H21" s="36">
        <f t="shared" si="0"/>
        <v>2</v>
      </c>
      <c r="I21" s="35" t="s">
        <v>2</v>
      </c>
      <c r="J21" s="17">
        <f t="shared" si="1"/>
        <v>0</v>
      </c>
      <c r="K21" s="34"/>
    </row>
    <row r="22" spans="1:14" ht="16" x14ac:dyDescent="0.2">
      <c r="D22" s="36"/>
      <c r="E22" s="18"/>
      <c r="F22" s="17"/>
      <c r="G22" s="18"/>
      <c r="H22" s="36" t="str">
        <f t="shared" si="0"/>
        <v/>
      </c>
      <c r="I22" s="35"/>
      <c r="J22" s="17" t="str">
        <f t="shared" si="1"/>
        <v/>
      </c>
      <c r="K22" s="26"/>
    </row>
    <row r="23" spans="1:14" ht="16" x14ac:dyDescent="0.2">
      <c r="D23" s="37"/>
      <c r="E23" s="35"/>
      <c r="F23" s="17"/>
      <c r="G23" s="18"/>
      <c r="H23" s="36" t="str">
        <f t="shared" si="0"/>
        <v/>
      </c>
      <c r="I23" s="35"/>
      <c r="J23" s="17" t="str">
        <f t="shared" si="1"/>
        <v/>
      </c>
      <c r="K23" s="26"/>
      <c r="N23" s="8"/>
    </row>
    <row r="24" spans="1:14" ht="16" x14ac:dyDescent="0.2">
      <c r="A24" s="11" t="s">
        <v>5</v>
      </c>
      <c r="B24" s="3" t="s">
        <v>16</v>
      </c>
      <c r="C24" s="8" t="s">
        <v>7</v>
      </c>
      <c r="D24" s="37">
        <v>439</v>
      </c>
      <c r="E24" s="35" t="s">
        <v>2</v>
      </c>
      <c r="F24" s="17">
        <v>433</v>
      </c>
      <c r="G24" s="18"/>
      <c r="H24" s="36">
        <f t="shared" si="0"/>
        <v>2</v>
      </c>
      <c r="I24" s="35" t="s">
        <v>2</v>
      </c>
      <c r="J24" s="17">
        <f t="shared" si="1"/>
        <v>0</v>
      </c>
      <c r="K24" s="34"/>
    </row>
    <row r="25" spans="1:14" ht="16" x14ac:dyDescent="0.2">
      <c r="A25" s="8" t="s">
        <v>5</v>
      </c>
      <c r="B25" s="3" t="s">
        <v>16</v>
      </c>
      <c r="C25" s="8" t="s">
        <v>6</v>
      </c>
      <c r="D25" s="37"/>
      <c r="E25" s="35" t="s">
        <v>2</v>
      </c>
      <c r="F25" s="17"/>
      <c r="G25" s="18"/>
      <c r="H25" s="36" t="str">
        <f t="shared" si="0"/>
        <v/>
      </c>
      <c r="I25" s="35" t="s">
        <v>2</v>
      </c>
      <c r="J25" s="17" t="str">
        <f t="shared" si="1"/>
        <v/>
      </c>
      <c r="K25" s="34"/>
    </row>
    <row r="26" spans="1:14" ht="16" x14ac:dyDescent="0.2">
      <c r="A26" s="8" t="s">
        <v>5</v>
      </c>
      <c r="B26" s="3" t="s">
        <v>16</v>
      </c>
      <c r="C26" s="8" t="s">
        <v>4</v>
      </c>
      <c r="D26" s="37"/>
      <c r="E26" s="35" t="s">
        <v>2</v>
      </c>
      <c r="F26" s="17"/>
      <c r="G26" s="18"/>
      <c r="H26" s="36" t="str">
        <f t="shared" si="0"/>
        <v/>
      </c>
      <c r="I26" s="35" t="s">
        <v>2</v>
      </c>
      <c r="J26" s="17" t="str">
        <f t="shared" si="1"/>
        <v/>
      </c>
      <c r="K26" s="34"/>
    </row>
    <row r="27" spans="1:14" ht="16" x14ac:dyDescent="0.2">
      <c r="A27" s="8" t="s">
        <v>5</v>
      </c>
      <c r="B27" s="3" t="s">
        <v>16</v>
      </c>
      <c r="C27" s="8" t="s">
        <v>18</v>
      </c>
      <c r="D27" s="37">
        <v>441</v>
      </c>
      <c r="E27" s="35" t="s">
        <v>2</v>
      </c>
      <c r="F27" s="17">
        <v>421</v>
      </c>
      <c r="G27" s="18"/>
      <c r="H27" s="36">
        <f t="shared" si="0"/>
        <v>2</v>
      </c>
      <c r="I27" s="35" t="s">
        <v>2</v>
      </c>
      <c r="J27" s="17">
        <f t="shared" si="1"/>
        <v>0</v>
      </c>
      <c r="K27" s="34"/>
    </row>
    <row r="28" spans="1:14" ht="16" x14ac:dyDescent="0.2">
      <c r="D28" s="41"/>
      <c r="E28" s="39"/>
      <c r="F28" s="40"/>
      <c r="G28" s="39"/>
      <c r="H28" s="36" t="str">
        <f t="shared" si="0"/>
        <v/>
      </c>
      <c r="I28" s="35"/>
      <c r="J28" s="17" t="str">
        <f t="shared" si="1"/>
        <v/>
      </c>
      <c r="K28" s="26"/>
    </row>
    <row r="29" spans="1:14" ht="16" x14ac:dyDescent="0.2">
      <c r="D29" s="41"/>
      <c r="E29" s="39"/>
      <c r="F29" s="40"/>
      <c r="G29" s="39"/>
      <c r="H29" s="36" t="str">
        <f t="shared" si="0"/>
        <v/>
      </c>
      <c r="I29" s="35"/>
      <c r="J29" s="17" t="str">
        <f t="shared" si="1"/>
        <v/>
      </c>
      <c r="K29" s="26"/>
    </row>
    <row r="30" spans="1:14" ht="16" x14ac:dyDescent="0.2">
      <c r="A30" s="11" t="s">
        <v>3</v>
      </c>
      <c r="B30" s="3" t="s">
        <v>16</v>
      </c>
      <c r="C30" s="8" t="s">
        <v>17</v>
      </c>
      <c r="D30" s="37"/>
      <c r="E30" s="35" t="s">
        <v>2</v>
      </c>
      <c r="F30" s="17"/>
      <c r="G30" s="18"/>
      <c r="H30" s="36" t="str">
        <f t="shared" si="0"/>
        <v/>
      </c>
      <c r="I30" s="35" t="s">
        <v>2</v>
      </c>
      <c r="J30" s="17" t="str">
        <f t="shared" si="1"/>
        <v/>
      </c>
      <c r="K30" s="34"/>
    </row>
    <row r="31" spans="1:14" ht="16" x14ac:dyDescent="0.2">
      <c r="A31" s="8" t="s">
        <v>3</v>
      </c>
      <c r="B31" s="3" t="s">
        <v>16</v>
      </c>
      <c r="C31" s="8" t="s">
        <v>6</v>
      </c>
      <c r="D31" s="37"/>
      <c r="E31" s="35" t="s">
        <v>2</v>
      </c>
      <c r="F31" s="17"/>
      <c r="G31" s="18"/>
      <c r="H31" s="36" t="str">
        <f t="shared" si="0"/>
        <v/>
      </c>
      <c r="I31" s="35" t="s">
        <v>2</v>
      </c>
      <c r="J31" s="17" t="str">
        <f t="shared" si="1"/>
        <v/>
      </c>
      <c r="K31" s="34"/>
    </row>
    <row r="32" spans="1:14" ht="16" x14ac:dyDescent="0.2">
      <c r="A32" s="8" t="s">
        <v>3</v>
      </c>
      <c r="B32" s="3" t="s">
        <v>16</v>
      </c>
      <c r="C32" s="8" t="s">
        <v>4</v>
      </c>
      <c r="D32" s="37">
        <v>424</v>
      </c>
      <c r="E32" s="35" t="s">
        <v>2</v>
      </c>
      <c r="F32" s="17">
        <v>434</v>
      </c>
      <c r="G32" s="18"/>
      <c r="H32" s="36">
        <f t="shared" si="0"/>
        <v>0</v>
      </c>
      <c r="I32" s="35" t="s">
        <v>2</v>
      </c>
      <c r="J32" s="17">
        <f t="shared" si="1"/>
        <v>2</v>
      </c>
      <c r="K32" s="34"/>
    </row>
    <row r="33" spans="1:11" ht="16" x14ac:dyDescent="0.2">
      <c r="A33" s="8" t="s">
        <v>3</v>
      </c>
      <c r="B33" s="3" t="s">
        <v>16</v>
      </c>
      <c r="C33" s="8" t="s">
        <v>15</v>
      </c>
      <c r="D33" s="37">
        <v>423</v>
      </c>
      <c r="E33" s="35" t="s">
        <v>2</v>
      </c>
      <c r="F33" s="17">
        <v>441</v>
      </c>
      <c r="G33" s="18"/>
      <c r="H33" s="36">
        <f t="shared" si="0"/>
        <v>0</v>
      </c>
      <c r="I33" s="35" t="s">
        <v>2</v>
      </c>
      <c r="J33" s="17">
        <f t="shared" si="1"/>
        <v>2</v>
      </c>
      <c r="K33" s="34"/>
    </row>
    <row r="34" spans="1:11" ht="16" x14ac:dyDescent="0.2">
      <c r="A34" s="8"/>
      <c r="D34" s="37"/>
      <c r="E34" s="35"/>
      <c r="F34" s="17"/>
      <c r="G34" s="18"/>
      <c r="H34" s="36"/>
      <c r="I34" s="35"/>
      <c r="J34" s="17"/>
      <c r="K34" s="34"/>
    </row>
    <row r="35" spans="1:11" ht="16" x14ac:dyDescent="0.2">
      <c r="A35" s="8"/>
      <c r="D35" s="37"/>
      <c r="E35" s="35"/>
      <c r="F35" s="17"/>
      <c r="G35" s="18"/>
      <c r="H35" s="36"/>
      <c r="I35" s="38"/>
      <c r="J35" s="17"/>
      <c r="K35" s="34"/>
    </row>
    <row r="36" spans="1:11" ht="16" x14ac:dyDescent="0.2">
      <c r="A36" s="8"/>
      <c r="D36" s="37"/>
      <c r="E36" s="35"/>
      <c r="F36" s="17"/>
      <c r="G36" s="18"/>
      <c r="H36" s="36"/>
      <c r="I36" s="35"/>
      <c r="J36" s="17"/>
      <c r="K36" s="34"/>
    </row>
    <row r="37" spans="1:11" ht="16" x14ac:dyDescent="0.2">
      <c r="A37" s="8"/>
      <c r="D37" s="37"/>
      <c r="E37" s="35"/>
      <c r="F37" s="17"/>
      <c r="G37" s="18"/>
      <c r="H37" s="36"/>
      <c r="I37" s="35"/>
      <c r="J37" s="17"/>
      <c r="K37" s="34"/>
    </row>
    <row r="38" spans="1:11" ht="16" x14ac:dyDescent="0.2">
      <c r="A38" s="8"/>
      <c r="D38" s="37"/>
      <c r="E38" s="35"/>
      <c r="F38" s="17"/>
      <c r="G38" s="18"/>
      <c r="H38" s="36"/>
      <c r="I38" s="35"/>
      <c r="J38" s="17"/>
      <c r="K38" s="34"/>
    </row>
    <row r="39" spans="1:11" x14ac:dyDescent="0.15">
      <c r="K39" s="26"/>
    </row>
    <row r="40" spans="1:11" ht="18" x14ac:dyDescent="0.2">
      <c r="A40" s="32" t="s">
        <v>14</v>
      </c>
      <c r="B40" s="33"/>
      <c r="C40" s="32" t="s">
        <v>13</v>
      </c>
      <c r="D40" s="31"/>
      <c r="E40" s="29"/>
      <c r="F40" s="28"/>
      <c r="G40" s="29"/>
      <c r="H40" s="30"/>
      <c r="I40" s="29"/>
      <c r="J40" s="28"/>
      <c r="K40" s="9"/>
    </row>
    <row r="42" spans="1:11" ht="15" x14ac:dyDescent="0.15">
      <c r="A42" s="26" t="s">
        <v>12</v>
      </c>
      <c r="B42" s="27"/>
      <c r="C42" s="27" t="s">
        <v>11</v>
      </c>
      <c r="D42" s="26"/>
      <c r="E42" s="25" t="s">
        <v>10</v>
      </c>
      <c r="F42" s="25"/>
      <c r="G42" s="27"/>
      <c r="H42" s="26"/>
      <c r="I42" s="25" t="s">
        <v>9</v>
      </c>
      <c r="J42" s="25"/>
      <c r="K42" s="24" t="s">
        <v>8</v>
      </c>
    </row>
    <row r="43" spans="1:11" x14ac:dyDescent="0.15">
      <c r="C43" s="12"/>
      <c r="D43" s="10"/>
      <c r="H43" s="10"/>
      <c r="K43" s="9"/>
    </row>
    <row r="44" spans="1:11" ht="18" x14ac:dyDescent="0.2">
      <c r="A44" s="23" t="s">
        <v>7</v>
      </c>
      <c r="B44" s="20"/>
      <c r="C44" s="18">
        <f>SUM(H44+J44)/2</f>
        <v>4</v>
      </c>
      <c r="D44" s="22">
        <f>SUM($D$6:$D$9,$F$12,$F$18,$F$24,$F$30)</f>
        <v>1737</v>
      </c>
      <c r="E44" s="18" t="s">
        <v>2</v>
      </c>
      <c r="F44" s="17">
        <f>SUM($F$6:$F$9,$D$12,$D$18,$D$24,$D$30)</f>
        <v>1745</v>
      </c>
      <c r="G44" s="18"/>
      <c r="H44" s="22">
        <f>SUM($H$6:$H$9,$J$12,$J$18,$J$24,$J$30)</f>
        <v>2</v>
      </c>
      <c r="I44" s="18" t="s">
        <v>2</v>
      </c>
      <c r="J44" s="17">
        <f>SUM($J$6:$J$9,$H$12,$H$18,$H$24,$H$30)</f>
        <v>6</v>
      </c>
      <c r="K44" s="16">
        <f>IF(C44=0,"",D44/C44)</f>
        <v>434.25</v>
      </c>
    </row>
    <row r="45" spans="1:11" ht="18" x14ac:dyDescent="0.2">
      <c r="A45" s="23" t="s">
        <v>6</v>
      </c>
      <c r="B45" s="20"/>
      <c r="C45" s="18">
        <f>SUM(H45+J45)/2</f>
        <v>2</v>
      </c>
      <c r="D45" s="22">
        <f>SUM($D$12:$D$15,$F$6,$F$19,$F$25,$F$31)</f>
        <v>876</v>
      </c>
      <c r="E45" s="18" t="s">
        <v>2</v>
      </c>
      <c r="F45" s="17">
        <f>SUM($F$12:$F$15,$D$6,$D$19,$D$25,$D$31)</f>
        <v>868</v>
      </c>
      <c r="G45" s="18"/>
      <c r="H45" s="22">
        <f>SUM($H$12:$H$15,$J$6,$J$19,$J$25,$J$31)</f>
        <v>4</v>
      </c>
      <c r="I45" s="18" t="s">
        <v>2</v>
      </c>
      <c r="J45" s="17">
        <f>SUM($J$12:$J$15,$H$6,$H$19,$H$25,$H$31)</f>
        <v>0</v>
      </c>
      <c r="K45" s="16">
        <f>IF(C45=0,"",D45/C45)</f>
        <v>438</v>
      </c>
    </row>
    <row r="46" spans="1:11" ht="18" x14ac:dyDescent="0.2">
      <c r="A46" s="23" t="s">
        <v>5</v>
      </c>
      <c r="B46" s="20"/>
      <c r="C46" s="18">
        <f>SUM(H46+J46)/2</f>
        <v>4</v>
      </c>
      <c r="D46" s="22">
        <f>SUM($D$24:$D$27,$F$8,$F$14,$F$20,$F$33)</f>
        <v>1754</v>
      </c>
      <c r="E46" s="18" t="s">
        <v>2</v>
      </c>
      <c r="F46" s="17">
        <f>SUM($F$24:$F$27,$D$8,$D$14,$D$20,$D$33)</f>
        <v>1709</v>
      </c>
      <c r="G46" s="18"/>
      <c r="H46" s="22">
        <f>SUM($H$24:$H$27,$J$8,$J$14,$J$20,$J$33)</f>
        <v>8</v>
      </c>
      <c r="I46" s="18" t="s">
        <v>2</v>
      </c>
      <c r="J46" s="17">
        <f>SUM($J$24:$J$27,$H$8,$H$14,$H$20,$H$33)</f>
        <v>0</v>
      </c>
      <c r="K46" s="16">
        <f>IF(C46=0,"",D46/C46)</f>
        <v>438.5</v>
      </c>
    </row>
    <row r="47" spans="1:11" ht="18" x14ac:dyDescent="0.2">
      <c r="A47" s="23" t="s">
        <v>4</v>
      </c>
      <c r="B47" s="20"/>
      <c r="C47" s="18">
        <f>SUM(H47+J47)/2</f>
        <v>6</v>
      </c>
      <c r="D47" s="22">
        <f>SUM($D$18:$D$21,$F$7,$F$13,$F$26,$F$32)</f>
        <v>2607</v>
      </c>
      <c r="E47" s="18" t="s">
        <v>2</v>
      </c>
      <c r="F47" s="17">
        <f>SUM($F$18:$F$21,$D$7,$D$13,$D$26,$D$32)</f>
        <v>2595</v>
      </c>
      <c r="G47" s="18"/>
      <c r="H47" s="22">
        <f>SUM($H$18:$H$21,$J$7,$J$13,$J$26,$J$32)</f>
        <v>6</v>
      </c>
      <c r="I47" s="18" t="s">
        <v>2</v>
      </c>
      <c r="J47" s="17">
        <f>SUM($J$18:$J$21,$H$7,$H$13,$H$26,$H$32)</f>
        <v>6</v>
      </c>
      <c r="K47" s="16">
        <f>IF(C47=0,"",D47/C47)</f>
        <v>434.5</v>
      </c>
    </row>
    <row r="48" spans="1:11" ht="18" x14ac:dyDescent="0.2">
      <c r="A48" s="23" t="s">
        <v>3</v>
      </c>
      <c r="B48" s="20"/>
      <c r="C48" s="18">
        <f>SUM(H48+J48)/2</f>
        <v>4</v>
      </c>
      <c r="D48" s="22">
        <f>SUM($D$30:$D$33,$F$9,$F$15,$F$21,$F$27)</f>
        <v>1691</v>
      </c>
      <c r="E48" s="18" t="s">
        <v>2</v>
      </c>
      <c r="F48" s="17">
        <f>SUM($F$30:$F$33,$D$9,$D$15,$D$21,$D$27)</f>
        <v>1748</v>
      </c>
      <c r="G48" s="18"/>
      <c r="H48" s="22">
        <f>SUM($H$30:$H$33,$J$9,$J$15,$J$21,$J$27)</f>
        <v>0</v>
      </c>
      <c r="I48" s="18" t="s">
        <v>2</v>
      </c>
      <c r="J48" s="17">
        <f>SUM($J$30:$J$33,$H$9,$H$15,$H$21,$H$27)</f>
        <v>8</v>
      </c>
      <c r="K48" s="16">
        <f>IF(C48=0,"",D48/C48)</f>
        <v>422.75</v>
      </c>
    </row>
    <row r="49" spans="1:11" ht="18" x14ac:dyDescent="0.2">
      <c r="A49" s="21"/>
      <c r="B49" s="20"/>
      <c r="C49" s="18"/>
      <c r="D49" s="19"/>
      <c r="E49" s="18"/>
      <c r="F49" s="17"/>
      <c r="G49" s="18"/>
      <c r="H49" s="19"/>
      <c r="I49" s="18"/>
      <c r="J49" s="17"/>
      <c r="K49" s="16"/>
    </row>
    <row r="50" spans="1:11" ht="16" x14ac:dyDescent="0.2">
      <c r="A50" s="15" t="s">
        <v>1</v>
      </c>
      <c r="D50" s="15" t="str">
        <f>A46</f>
        <v>SSG MER 1</v>
      </c>
      <c r="H50" s="10"/>
      <c r="K50" s="9"/>
    </row>
    <row r="51" spans="1:11" ht="16" x14ac:dyDescent="0.2">
      <c r="A51" s="14"/>
      <c r="D51" s="11"/>
      <c r="H51" s="10"/>
      <c r="K51" s="9"/>
    </row>
    <row r="52" spans="1:11" ht="16" x14ac:dyDescent="0.2">
      <c r="A52" s="13" t="s">
        <v>0</v>
      </c>
      <c r="C52" s="12"/>
      <c r="D52" s="11" t="str">
        <f>A48</f>
        <v>SSG MER 2</v>
      </c>
      <c r="H52" s="10"/>
      <c r="K52" s="9"/>
    </row>
  </sheetData>
  <sheetProtection selectLockedCells="1" selectUnlockedCells="1"/>
  <pageMargins left="0.19685039370078741" right="0.19685039370078741" top="0.19685039370078741" bottom="0.19685039370078741" header="0.19685039370078741" footer="0.19685039370078741"/>
  <pageSetup paperSize="9" firstPageNumber="0" orientation="portrait" horizontalDpi="300" verticalDpi="300"/>
  <headerFooter alignWithMargins="0">
    <oddFooter>&amp;RDuisburg, den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8D336-B653-0C40-BF35-87D0DF3DB4C5}">
  <sheetPr codeName="Tabelle2">
    <pageSetUpPr fitToPage="1"/>
  </sheetPr>
  <dimension ref="A1:R65"/>
  <sheetViews>
    <sheetView view="pageLayout" zoomScaleNormal="100" workbookViewId="0">
      <selection activeCell="S19" sqref="S19"/>
    </sheetView>
  </sheetViews>
  <sheetFormatPr baseColWidth="10" defaultColWidth="11.5" defaultRowHeight="13" x14ac:dyDescent="0.15"/>
  <cols>
    <col min="1" max="1" width="12.5" style="48" customWidth="1"/>
    <col min="2" max="2" width="11" style="48" bestFit="1" customWidth="1"/>
    <col min="3" max="3" width="8" style="20" customWidth="1"/>
    <col min="4" max="4" width="16.1640625" style="48" customWidth="1"/>
    <col min="5" max="6" width="6.1640625" style="48" customWidth="1"/>
    <col min="7" max="10" width="5.83203125" style="48" customWidth="1"/>
    <col min="11" max="11" width="6.5" style="48" customWidth="1"/>
    <col min="12" max="12" width="6.1640625" style="48" customWidth="1"/>
    <col min="13" max="13" width="2.5" style="20" bestFit="1" customWidth="1"/>
    <col min="14" max="14" width="7.6640625" style="48" bestFit="1" customWidth="1"/>
    <col min="15" max="15" width="6.83203125" style="48" bestFit="1" customWidth="1"/>
    <col min="16" max="16384" width="11.5" style="48"/>
  </cols>
  <sheetData>
    <row r="1" spans="1:18" ht="16" x14ac:dyDescent="0.2">
      <c r="A1" s="65" t="s">
        <v>91</v>
      </c>
      <c r="C1" s="66" t="s">
        <v>90</v>
      </c>
      <c r="E1" s="65" t="s">
        <v>21</v>
      </c>
    </row>
    <row r="2" spans="1:18" ht="16" x14ac:dyDescent="0.2">
      <c r="A2" s="37"/>
    </row>
    <row r="3" spans="1:18" ht="27.75" customHeight="1" x14ac:dyDescent="0.2">
      <c r="A3" s="48" t="s">
        <v>89</v>
      </c>
      <c r="B3" s="48" t="s">
        <v>88</v>
      </c>
      <c r="C3" s="64" t="s">
        <v>87</v>
      </c>
      <c r="D3" s="63" t="s">
        <v>12</v>
      </c>
      <c r="G3" s="62" t="s">
        <v>86</v>
      </c>
      <c r="N3" s="20" t="s">
        <v>85</v>
      </c>
      <c r="O3" s="61" t="s">
        <v>8</v>
      </c>
    </row>
    <row r="4" spans="1:18" x14ac:dyDescent="0.15">
      <c r="E4" s="20">
        <v>1</v>
      </c>
      <c r="F4" s="20">
        <v>2</v>
      </c>
      <c r="G4" s="20">
        <v>3</v>
      </c>
      <c r="H4" s="20">
        <v>4</v>
      </c>
      <c r="I4" s="20">
        <v>5</v>
      </c>
      <c r="J4" s="20">
        <v>6</v>
      </c>
      <c r="K4" s="20">
        <v>7</v>
      </c>
      <c r="L4" s="20">
        <v>8</v>
      </c>
    </row>
    <row r="5" spans="1:18" x14ac:dyDescent="0.15">
      <c r="A5" s="58"/>
      <c r="B5" s="58"/>
      <c r="C5" s="59"/>
      <c r="D5" s="58"/>
      <c r="E5" s="59"/>
      <c r="F5" s="59"/>
      <c r="G5" s="59"/>
      <c r="H5" s="59"/>
      <c r="I5" s="59"/>
      <c r="J5" s="59"/>
      <c r="K5" s="59"/>
      <c r="L5" s="59"/>
      <c r="M5" s="59"/>
      <c r="N5" s="58"/>
      <c r="O5" s="58"/>
    </row>
    <row r="6" spans="1:18" ht="15" customHeight="1" x14ac:dyDescent="0.15">
      <c r="A6" s="52"/>
      <c r="B6" s="52"/>
      <c r="C6" s="56"/>
      <c r="D6" s="52"/>
      <c r="E6" s="55" t="s">
        <v>37</v>
      </c>
      <c r="F6" s="55" t="s">
        <v>37</v>
      </c>
      <c r="G6" s="55" t="s">
        <v>50</v>
      </c>
      <c r="H6" s="55" t="s">
        <v>50</v>
      </c>
      <c r="I6" s="54" t="s">
        <v>36</v>
      </c>
      <c r="J6" s="54" t="s">
        <v>36</v>
      </c>
      <c r="K6" s="54" t="s">
        <v>67</v>
      </c>
      <c r="L6" s="54" t="s">
        <v>67</v>
      </c>
      <c r="M6" s="53"/>
      <c r="N6" s="52"/>
      <c r="O6" s="52"/>
    </row>
    <row r="7" spans="1:18" ht="16" customHeight="1" x14ac:dyDescent="0.15">
      <c r="A7" s="51" t="s">
        <v>84</v>
      </c>
      <c r="B7" s="51" t="s">
        <v>83</v>
      </c>
      <c r="C7" s="50">
        <f t="shared" ref="C7:C12" si="0">COUNT(E7:L7)</f>
        <v>6</v>
      </c>
      <c r="D7" s="51" t="s">
        <v>75</v>
      </c>
      <c r="E7" s="50">
        <v>148</v>
      </c>
      <c r="F7" s="50">
        <v>143</v>
      </c>
      <c r="G7" s="50"/>
      <c r="H7" s="50"/>
      <c r="I7" s="50">
        <v>147</v>
      </c>
      <c r="J7" s="50">
        <v>145</v>
      </c>
      <c r="K7" s="50">
        <v>144</v>
      </c>
      <c r="L7" s="50">
        <v>149</v>
      </c>
      <c r="M7" s="50" t="s">
        <v>23</v>
      </c>
      <c r="N7" s="50">
        <f t="shared" ref="N7:N13" si="1">IF(C7=0,"",SUM(E7:L7))</f>
        <v>876</v>
      </c>
      <c r="O7" s="49">
        <f t="shared" ref="O7:O13" si="2">IF(C7=0,"",SUM(N7/C7))</f>
        <v>146</v>
      </c>
      <c r="Q7" s="58"/>
      <c r="R7" s="58"/>
    </row>
    <row r="8" spans="1:18" ht="16" customHeight="1" x14ac:dyDescent="0.15">
      <c r="A8" s="51" t="s">
        <v>82</v>
      </c>
      <c r="B8" s="51" t="s">
        <v>81</v>
      </c>
      <c r="C8" s="50">
        <f t="shared" si="0"/>
        <v>6</v>
      </c>
      <c r="D8" s="51" t="s">
        <v>75</v>
      </c>
      <c r="E8" s="50">
        <v>143</v>
      </c>
      <c r="F8" s="50">
        <v>144</v>
      </c>
      <c r="G8" s="50"/>
      <c r="H8" s="50"/>
      <c r="I8" s="50">
        <v>145</v>
      </c>
      <c r="J8" s="50">
        <v>143</v>
      </c>
      <c r="K8" s="50">
        <v>142</v>
      </c>
      <c r="L8" s="50">
        <v>148</v>
      </c>
      <c r="M8" s="50" t="s">
        <v>23</v>
      </c>
      <c r="N8" s="50">
        <f t="shared" si="1"/>
        <v>865</v>
      </c>
      <c r="O8" s="49">
        <f t="shared" si="2"/>
        <v>144.16666666666666</v>
      </c>
      <c r="Q8" s="58"/>
      <c r="R8" s="58"/>
    </row>
    <row r="9" spans="1:18" ht="16" customHeight="1" x14ac:dyDescent="0.15">
      <c r="A9" s="51" t="s">
        <v>80</v>
      </c>
      <c r="B9" s="51" t="s">
        <v>79</v>
      </c>
      <c r="C9" s="50">
        <f t="shared" si="0"/>
        <v>6</v>
      </c>
      <c r="D9" s="51" t="s">
        <v>75</v>
      </c>
      <c r="E9" s="50">
        <v>138</v>
      </c>
      <c r="F9" s="50">
        <v>136</v>
      </c>
      <c r="G9" s="50"/>
      <c r="H9" s="50"/>
      <c r="I9" s="50">
        <v>137</v>
      </c>
      <c r="J9" s="50">
        <v>145</v>
      </c>
      <c r="K9" s="50">
        <v>144</v>
      </c>
      <c r="L9" s="50">
        <v>138</v>
      </c>
      <c r="M9" s="50" t="s">
        <v>23</v>
      </c>
      <c r="N9" s="50">
        <f t="shared" si="1"/>
        <v>838</v>
      </c>
      <c r="O9" s="49">
        <f t="shared" si="2"/>
        <v>139.66666666666666</v>
      </c>
      <c r="Q9" s="58"/>
      <c r="R9" s="58"/>
    </row>
    <row r="10" spans="1:18" ht="16" customHeight="1" x14ac:dyDescent="0.15">
      <c r="A10" s="51" t="s">
        <v>78</v>
      </c>
      <c r="B10" s="51" t="s">
        <v>77</v>
      </c>
      <c r="C10" s="50">
        <f t="shared" si="0"/>
        <v>4</v>
      </c>
      <c r="D10" s="51" t="s">
        <v>75</v>
      </c>
      <c r="E10" s="50">
        <v>131</v>
      </c>
      <c r="F10" s="50">
        <v>133</v>
      </c>
      <c r="G10" s="50"/>
      <c r="H10" s="50"/>
      <c r="I10" s="50">
        <v>139</v>
      </c>
      <c r="J10" s="50">
        <v>136</v>
      </c>
      <c r="K10" s="50"/>
      <c r="L10" s="50"/>
      <c r="M10" s="50" t="s">
        <v>23</v>
      </c>
      <c r="N10" s="50">
        <f t="shared" si="1"/>
        <v>539</v>
      </c>
      <c r="O10" s="49">
        <f t="shared" si="2"/>
        <v>134.75</v>
      </c>
      <c r="Q10" s="58"/>
      <c r="R10" s="58"/>
    </row>
    <row r="11" spans="1:18" ht="16" customHeight="1" x14ac:dyDescent="0.15">
      <c r="A11" s="51" t="s">
        <v>66</v>
      </c>
      <c r="B11" s="51" t="s">
        <v>76</v>
      </c>
      <c r="C11" s="50">
        <f t="shared" si="0"/>
        <v>6</v>
      </c>
      <c r="D11" s="51" t="s">
        <v>75</v>
      </c>
      <c r="E11" s="50">
        <v>143</v>
      </c>
      <c r="F11" s="50">
        <v>145</v>
      </c>
      <c r="G11" s="50"/>
      <c r="H11" s="50"/>
      <c r="I11" s="50">
        <v>147</v>
      </c>
      <c r="J11" s="50">
        <v>144</v>
      </c>
      <c r="K11" s="50">
        <v>141</v>
      </c>
      <c r="L11" s="50">
        <v>141</v>
      </c>
      <c r="M11" s="50" t="s">
        <v>23</v>
      </c>
      <c r="N11" s="50">
        <f t="shared" si="1"/>
        <v>861</v>
      </c>
      <c r="O11" s="49">
        <f t="shared" si="2"/>
        <v>143.5</v>
      </c>
      <c r="Q11" s="58"/>
      <c r="R11" s="58"/>
    </row>
    <row r="12" spans="1:18" ht="16" customHeight="1" x14ac:dyDescent="0.15">
      <c r="A12" s="51"/>
      <c r="B12" s="51"/>
      <c r="C12" s="50">
        <f t="shared" si="0"/>
        <v>0</v>
      </c>
      <c r="D12" s="51"/>
      <c r="E12" s="50"/>
      <c r="F12" s="50"/>
      <c r="G12" s="50"/>
      <c r="H12" s="50"/>
      <c r="I12" s="50"/>
      <c r="J12" s="50"/>
      <c r="K12" s="50"/>
      <c r="L12" s="50"/>
      <c r="M12" s="50" t="s">
        <v>23</v>
      </c>
      <c r="N12" s="50" t="str">
        <f t="shared" si="1"/>
        <v/>
      </c>
      <c r="O12" s="49" t="str">
        <f t="shared" si="2"/>
        <v/>
      </c>
      <c r="Q12" s="58"/>
      <c r="R12" s="58"/>
    </row>
    <row r="13" spans="1:18" ht="16" customHeight="1" x14ac:dyDescent="0.15">
      <c r="A13" s="58"/>
      <c r="B13" s="58"/>
      <c r="C13" s="59"/>
      <c r="D13" s="58"/>
      <c r="E13" s="59"/>
      <c r="F13" s="59"/>
      <c r="G13" s="59"/>
      <c r="H13" s="59"/>
      <c r="I13" s="59"/>
      <c r="J13" s="59"/>
      <c r="K13" s="59"/>
      <c r="L13" s="59"/>
      <c r="M13" s="59"/>
      <c r="N13" s="59" t="str">
        <f t="shared" si="1"/>
        <v/>
      </c>
      <c r="O13" s="60" t="str">
        <f t="shared" si="2"/>
        <v/>
      </c>
    </row>
    <row r="14" spans="1:18" ht="16" customHeight="1" x14ac:dyDescent="0.15">
      <c r="A14" s="58"/>
      <c r="B14" s="58"/>
      <c r="C14" s="59"/>
      <c r="D14" s="58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60"/>
    </row>
    <row r="15" spans="1:18" ht="16" customHeight="1" x14ac:dyDescent="0.15">
      <c r="A15" s="58"/>
      <c r="B15" s="58"/>
      <c r="C15" s="59"/>
      <c r="D15" s="58"/>
      <c r="E15" s="59"/>
      <c r="F15" s="59"/>
      <c r="G15" s="59"/>
      <c r="H15" s="59"/>
      <c r="I15" s="59"/>
      <c r="J15" s="59"/>
      <c r="K15" s="59"/>
      <c r="L15" s="59"/>
      <c r="M15" s="59"/>
      <c r="N15" s="59" t="str">
        <f t="shared" ref="N15:N22" si="3">IF(C15=0,"",SUM(E15:L15))</f>
        <v/>
      </c>
      <c r="O15" s="60" t="str">
        <f t="shared" ref="O15:O22" si="4">IF(C15=0,"",SUM(N15/C15))</f>
        <v/>
      </c>
    </row>
    <row r="16" spans="1:18" ht="16" customHeight="1" x14ac:dyDescent="0.15">
      <c r="A16" s="51"/>
      <c r="B16" s="51"/>
      <c r="C16" s="50"/>
      <c r="D16" s="51"/>
      <c r="E16" s="54" t="s">
        <v>36</v>
      </c>
      <c r="F16" s="54" t="s">
        <v>36</v>
      </c>
      <c r="G16" s="54" t="s">
        <v>50</v>
      </c>
      <c r="H16" s="54" t="s">
        <v>50</v>
      </c>
      <c r="I16" s="54" t="s">
        <v>38</v>
      </c>
      <c r="J16" s="54" t="s">
        <v>38</v>
      </c>
      <c r="K16" s="54" t="s">
        <v>67</v>
      </c>
      <c r="L16" s="54" t="s">
        <v>67</v>
      </c>
      <c r="M16" s="50"/>
      <c r="N16" s="50" t="str">
        <f t="shared" si="3"/>
        <v/>
      </c>
      <c r="O16" s="49" t="str">
        <f t="shared" si="4"/>
        <v/>
      </c>
    </row>
    <row r="17" spans="1:16" ht="16" customHeight="1" x14ac:dyDescent="0.15">
      <c r="A17" s="51" t="s">
        <v>74</v>
      </c>
      <c r="B17" s="51" t="s">
        <v>73</v>
      </c>
      <c r="C17" s="50">
        <f t="shared" ref="C17:C22" si="5">COUNT(E17:L17)</f>
        <v>2</v>
      </c>
      <c r="D17" s="51" t="s">
        <v>3</v>
      </c>
      <c r="E17" s="50"/>
      <c r="F17" s="50"/>
      <c r="G17" s="50"/>
      <c r="H17" s="50"/>
      <c r="I17" s="50">
        <v>141</v>
      </c>
      <c r="J17" s="50">
        <v>141</v>
      </c>
      <c r="K17" s="50"/>
      <c r="L17" s="50"/>
      <c r="M17" s="50" t="s">
        <v>23</v>
      </c>
      <c r="N17" s="50">
        <f t="shared" si="3"/>
        <v>282</v>
      </c>
      <c r="O17" s="49">
        <f t="shared" si="4"/>
        <v>141</v>
      </c>
    </row>
    <row r="18" spans="1:16" ht="16" customHeight="1" x14ac:dyDescent="0.15">
      <c r="A18" s="51" t="s">
        <v>72</v>
      </c>
      <c r="B18" s="51" t="s">
        <v>28</v>
      </c>
      <c r="C18" s="50">
        <f t="shared" si="5"/>
        <v>2</v>
      </c>
      <c r="D18" s="51" t="s">
        <v>3</v>
      </c>
      <c r="E18" s="50"/>
      <c r="F18" s="50"/>
      <c r="G18" s="50"/>
      <c r="H18" s="50"/>
      <c r="I18" s="50">
        <v>137</v>
      </c>
      <c r="J18" s="50">
        <v>137</v>
      </c>
      <c r="K18" s="50"/>
      <c r="L18" s="50"/>
      <c r="M18" s="50" t="s">
        <v>23</v>
      </c>
      <c r="N18" s="50">
        <f t="shared" si="3"/>
        <v>274</v>
      </c>
      <c r="O18" s="49">
        <f t="shared" si="4"/>
        <v>137</v>
      </c>
      <c r="P18" s="58"/>
    </row>
    <row r="19" spans="1:16" ht="16" customHeight="1" x14ac:dyDescent="0.15">
      <c r="A19" s="51" t="s">
        <v>70</v>
      </c>
      <c r="B19" s="51" t="s">
        <v>71</v>
      </c>
      <c r="C19" s="50">
        <f t="shared" si="5"/>
        <v>0</v>
      </c>
      <c r="D19" s="51" t="s">
        <v>3</v>
      </c>
      <c r="E19" s="50"/>
      <c r="F19" s="50"/>
      <c r="G19" s="50"/>
      <c r="H19" s="50"/>
      <c r="I19" s="50"/>
      <c r="J19" s="50"/>
      <c r="K19" s="50"/>
      <c r="L19" s="50"/>
      <c r="M19" s="50" t="s">
        <v>23</v>
      </c>
      <c r="N19" s="50" t="str">
        <f t="shared" si="3"/>
        <v/>
      </c>
      <c r="O19" s="49" t="str">
        <f t="shared" si="4"/>
        <v/>
      </c>
      <c r="P19" s="58"/>
    </row>
    <row r="20" spans="1:16" ht="16" customHeight="1" x14ac:dyDescent="0.15">
      <c r="A20" s="51" t="s">
        <v>66</v>
      </c>
      <c r="B20" s="51" t="s">
        <v>24</v>
      </c>
      <c r="C20" s="50">
        <f t="shared" si="5"/>
        <v>2</v>
      </c>
      <c r="D20" s="51" t="s">
        <v>3</v>
      </c>
      <c r="E20" s="50"/>
      <c r="F20" s="50"/>
      <c r="G20" s="50"/>
      <c r="H20" s="50"/>
      <c r="I20" s="50">
        <v>138</v>
      </c>
      <c r="J20" s="50">
        <v>141</v>
      </c>
      <c r="K20" s="50"/>
      <c r="L20" s="50"/>
      <c r="M20" s="50" t="s">
        <v>23</v>
      </c>
      <c r="N20" s="50">
        <f t="shared" si="3"/>
        <v>279</v>
      </c>
      <c r="O20" s="49">
        <f t="shared" si="4"/>
        <v>139.5</v>
      </c>
      <c r="P20" s="58"/>
    </row>
    <row r="21" spans="1:16" ht="16" customHeight="1" x14ac:dyDescent="0.15">
      <c r="A21" s="51" t="s">
        <v>70</v>
      </c>
      <c r="B21" s="51" t="s">
        <v>30</v>
      </c>
      <c r="C21" s="50">
        <f t="shared" si="5"/>
        <v>2</v>
      </c>
      <c r="D21" s="51" t="s">
        <v>3</v>
      </c>
      <c r="E21" s="50"/>
      <c r="F21" s="50"/>
      <c r="G21" s="50"/>
      <c r="H21" s="50"/>
      <c r="I21" s="50">
        <v>145</v>
      </c>
      <c r="J21" s="50">
        <v>141</v>
      </c>
      <c r="K21" s="50"/>
      <c r="L21" s="50"/>
      <c r="M21" s="50" t="s">
        <v>23</v>
      </c>
      <c r="N21" s="50">
        <f t="shared" si="3"/>
        <v>286</v>
      </c>
      <c r="O21" s="49">
        <f t="shared" si="4"/>
        <v>143</v>
      </c>
      <c r="P21" s="58"/>
    </row>
    <row r="22" spans="1:16" ht="16" customHeight="1" x14ac:dyDescent="0.15">
      <c r="A22" s="51" t="s">
        <v>69</v>
      </c>
      <c r="B22" s="51" t="s">
        <v>68</v>
      </c>
      <c r="C22" s="50">
        <f t="shared" si="5"/>
        <v>2</v>
      </c>
      <c r="D22" s="51" t="s">
        <v>3</v>
      </c>
      <c r="E22" s="50"/>
      <c r="F22" s="50"/>
      <c r="G22" s="50"/>
      <c r="H22" s="50"/>
      <c r="I22" s="50">
        <v>115</v>
      </c>
      <c r="J22" s="50">
        <v>134</v>
      </c>
      <c r="K22" s="50"/>
      <c r="L22" s="50"/>
      <c r="M22" s="50" t="s">
        <v>23</v>
      </c>
      <c r="N22" s="50">
        <f t="shared" si="3"/>
        <v>249</v>
      </c>
      <c r="O22" s="49">
        <f t="shared" si="4"/>
        <v>124.5</v>
      </c>
      <c r="P22" s="58"/>
    </row>
    <row r="23" spans="1:16" ht="16" customHeight="1" x14ac:dyDescent="0.15">
      <c r="A23" s="58"/>
      <c r="B23" s="58"/>
      <c r="C23" s="59"/>
      <c r="D23" s="58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0"/>
      <c r="P23" s="58"/>
    </row>
    <row r="24" spans="1:16" ht="16" customHeight="1" x14ac:dyDescent="0.15">
      <c r="A24" s="58"/>
      <c r="B24" s="58"/>
      <c r="C24" s="59"/>
      <c r="D24" s="58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0"/>
      <c r="P24" s="58"/>
    </row>
    <row r="25" spans="1:16" ht="16" customHeight="1" x14ac:dyDescent="0.15">
      <c r="A25" s="58"/>
      <c r="B25" s="58"/>
      <c r="C25" s="59"/>
      <c r="D25" s="58"/>
      <c r="E25" s="59"/>
      <c r="F25" s="59"/>
      <c r="G25" s="59"/>
      <c r="H25" s="59"/>
      <c r="I25" s="59"/>
      <c r="J25" s="59"/>
      <c r="K25" s="59"/>
      <c r="L25" s="59"/>
      <c r="M25" s="59"/>
      <c r="N25" s="59" t="str">
        <f t="shared" ref="N25:N34" si="6">IF(C25=0,"",SUM(E25:L25))</f>
        <v/>
      </c>
      <c r="O25" s="60" t="str">
        <f t="shared" ref="O25:O34" si="7">IF(C25=0,"",SUM(N25/C25))</f>
        <v/>
      </c>
    </row>
    <row r="26" spans="1:16" ht="16" customHeight="1" x14ac:dyDescent="0.15">
      <c r="A26" s="51"/>
      <c r="B26" s="51"/>
      <c r="C26" s="50"/>
      <c r="D26" s="51"/>
      <c r="E26" s="54" t="s">
        <v>67</v>
      </c>
      <c r="F26" s="54" t="s">
        <v>67</v>
      </c>
      <c r="G26" s="54" t="s">
        <v>50</v>
      </c>
      <c r="H26" s="54" t="s">
        <v>50</v>
      </c>
      <c r="I26" s="54" t="s">
        <v>37</v>
      </c>
      <c r="J26" s="54" t="s">
        <v>37</v>
      </c>
      <c r="K26" s="54" t="s">
        <v>38</v>
      </c>
      <c r="L26" s="54" t="s">
        <v>38</v>
      </c>
      <c r="M26" s="50"/>
      <c r="N26" s="50" t="str">
        <f t="shared" si="6"/>
        <v/>
      </c>
      <c r="O26" s="49" t="str">
        <f t="shared" si="7"/>
        <v/>
      </c>
    </row>
    <row r="27" spans="1:16" ht="16" customHeight="1" x14ac:dyDescent="0.15">
      <c r="A27" s="51" t="s">
        <v>66</v>
      </c>
      <c r="B27" s="51" t="s">
        <v>65</v>
      </c>
      <c r="C27" s="50">
        <f t="shared" ref="C27:C34" si="8">COUNT(E27:L27)</f>
        <v>4</v>
      </c>
      <c r="D27" s="51" t="s">
        <v>7</v>
      </c>
      <c r="E27" s="50"/>
      <c r="F27" s="50"/>
      <c r="G27" s="57">
        <v>145</v>
      </c>
      <c r="H27" s="50">
        <v>145</v>
      </c>
      <c r="I27" s="50"/>
      <c r="J27" s="50"/>
      <c r="K27" s="50">
        <v>143</v>
      </c>
      <c r="L27" s="50">
        <v>146</v>
      </c>
      <c r="M27" s="50" t="s">
        <v>23</v>
      </c>
      <c r="N27" s="50">
        <f t="shared" si="6"/>
        <v>579</v>
      </c>
      <c r="O27" s="49">
        <f t="shared" si="7"/>
        <v>144.75</v>
      </c>
    </row>
    <row r="28" spans="1:16" ht="16" customHeight="1" x14ac:dyDescent="0.15">
      <c r="A28" s="51" t="s">
        <v>64</v>
      </c>
      <c r="B28" s="51" t="s">
        <v>63</v>
      </c>
      <c r="C28" s="50">
        <f t="shared" si="8"/>
        <v>2</v>
      </c>
      <c r="D28" s="51" t="s">
        <v>7</v>
      </c>
      <c r="E28" s="50"/>
      <c r="F28" s="50"/>
      <c r="G28" s="50"/>
      <c r="H28" s="50"/>
      <c r="I28" s="50"/>
      <c r="J28" s="50"/>
      <c r="K28" s="50">
        <v>131</v>
      </c>
      <c r="L28" s="50">
        <v>135</v>
      </c>
      <c r="M28" s="50" t="s">
        <v>23</v>
      </c>
      <c r="N28" s="50">
        <f t="shared" si="6"/>
        <v>266</v>
      </c>
      <c r="O28" s="49">
        <f t="shared" si="7"/>
        <v>133</v>
      </c>
    </row>
    <row r="29" spans="1:16" ht="16" customHeight="1" x14ac:dyDescent="0.15">
      <c r="A29" s="51" t="s">
        <v>62</v>
      </c>
      <c r="B29" s="51" t="s">
        <v>61</v>
      </c>
      <c r="C29" s="50">
        <f t="shared" si="8"/>
        <v>0</v>
      </c>
      <c r="D29" s="51" t="s">
        <v>7</v>
      </c>
      <c r="E29" s="50"/>
      <c r="F29" s="50"/>
      <c r="G29" s="50"/>
      <c r="H29" s="50"/>
      <c r="I29" s="50"/>
      <c r="J29" s="50"/>
      <c r="K29" s="50"/>
      <c r="L29" s="50"/>
      <c r="M29" s="50" t="s">
        <v>23</v>
      </c>
      <c r="N29" s="50" t="str">
        <f t="shared" si="6"/>
        <v/>
      </c>
      <c r="O29" s="49" t="str">
        <f t="shared" si="7"/>
        <v/>
      </c>
    </row>
    <row r="30" spans="1:16" ht="16" customHeight="1" x14ac:dyDescent="0.15">
      <c r="A30" s="51" t="s">
        <v>60</v>
      </c>
      <c r="B30" s="51" t="s">
        <v>59</v>
      </c>
      <c r="C30" s="50">
        <f t="shared" si="8"/>
        <v>4</v>
      </c>
      <c r="D30" s="51" t="s">
        <v>7</v>
      </c>
      <c r="E30" s="50"/>
      <c r="F30" s="50"/>
      <c r="G30" s="50">
        <v>135</v>
      </c>
      <c r="H30" s="50">
        <v>138</v>
      </c>
      <c r="I30" s="50"/>
      <c r="J30" s="50"/>
      <c r="K30" s="50">
        <v>144</v>
      </c>
      <c r="L30" s="50">
        <v>143</v>
      </c>
      <c r="M30" s="50" t="s">
        <v>23</v>
      </c>
      <c r="N30" s="50">
        <f t="shared" si="6"/>
        <v>560</v>
      </c>
      <c r="O30" s="49">
        <f t="shared" si="7"/>
        <v>140</v>
      </c>
    </row>
    <row r="31" spans="1:16" ht="16" customHeight="1" x14ac:dyDescent="0.15">
      <c r="A31" s="51" t="s">
        <v>58</v>
      </c>
      <c r="B31" s="51" t="s">
        <v>57</v>
      </c>
      <c r="C31" s="50">
        <f t="shared" si="8"/>
        <v>2</v>
      </c>
      <c r="D31" s="51" t="s">
        <v>7</v>
      </c>
      <c r="E31" s="50"/>
      <c r="F31" s="50"/>
      <c r="G31" s="50">
        <v>135</v>
      </c>
      <c r="H31" s="50">
        <v>137</v>
      </c>
      <c r="I31" s="50"/>
      <c r="J31" s="50"/>
      <c r="K31" s="50"/>
      <c r="L31" s="50"/>
      <c r="M31" s="50" t="s">
        <v>23</v>
      </c>
      <c r="N31" s="50">
        <f t="shared" si="6"/>
        <v>272</v>
      </c>
      <c r="O31" s="49">
        <f t="shared" si="7"/>
        <v>136</v>
      </c>
    </row>
    <row r="32" spans="1:16" ht="16" customHeight="1" x14ac:dyDescent="0.15">
      <c r="A32" s="51" t="s">
        <v>56</v>
      </c>
      <c r="B32" s="51" t="s">
        <v>55</v>
      </c>
      <c r="C32" s="50">
        <f t="shared" si="8"/>
        <v>4</v>
      </c>
      <c r="D32" s="51" t="s">
        <v>7</v>
      </c>
      <c r="E32" s="50"/>
      <c r="F32" s="50"/>
      <c r="G32" s="50">
        <v>144</v>
      </c>
      <c r="H32" s="50">
        <v>144</v>
      </c>
      <c r="I32" s="50"/>
      <c r="J32" s="50"/>
      <c r="K32" s="50">
        <v>147</v>
      </c>
      <c r="L32" s="50">
        <v>149</v>
      </c>
      <c r="M32" s="50" t="s">
        <v>23</v>
      </c>
      <c r="N32" s="50">
        <f t="shared" si="6"/>
        <v>584</v>
      </c>
      <c r="O32" s="49">
        <f t="shared" si="7"/>
        <v>146</v>
      </c>
    </row>
    <row r="33" spans="1:15" ht="16" customHeight="1" x14ac:dyDescent="0.15">
      <c r="A33" s="51" t="s">
        <v>54</v>
      </c>
      <c r="B33" s="51" t="s">
        <v>53</v>
      </c>
      <c r="C33" s="50">
        <f t="shared" si="8"/>
        <v>4</v>
      </c>
      <c r="D33" s="51" t="s">
        <v>7</v>
      </c>
      <c r="E33" s="50"/>
      <c r="F33" s="50"/>
      <c r="G33" s="50">
        <v>144</v>
      </c>
      <c r="H33" s="50">
        <v>143</v>
      </c>
      <c r="I33" s="50"/>
      <c r="J33" s="50"/>
      <c r="K33" s="50">
        <v>142</v>
      </c>
      <c r="L33" s="50">
        <v>142</v>
      </c>
      <c r="M33" s="50" t="s">
        <v>23</v>
      </c>
      <c r="N33" s="50">
        <f t="shared" si="6"/>
        <v>571</v>
      </c>
      <c r="O33" s="49">
        <f t="shared" si="7"/>
        <v>142.75</v>
      </c>
    </row>
    <row r="34" spans="1:15" ht="16" customHeight="1" x14ac:dyDescent="0.15">
      <c r="A34" s="51" t="s">
        <v>52</v>
      </c>
      <c r="B34" s="51" t="s">
        <v>51</v>
      </c>
      <c r="C34" s="50">
        <f t="shared" si="8"/>
        <v>0</v>
      </c>
      <c r="D34" s="51" t="s">
        <v>7</v>
      </c>
      <c r="E34" s="50"/>
      <c r="F34" s="50"/>
      <c r="G34" s="50"/>
      <c r="H34" s="50"/>
      <c r="I34" s="50"/>
      <c r="J34" s="50"/>
      <c r="K34" s="50"/>
      <c r="L34" s="50"/>
      <c r="M34" s="50" t="s">
        <v>23</v>
      </c>
      <c r="N34" s="50" t="str">
        <f t="shared" si="6"/>
        <v/>
      </c>
      <c r="O34" s="49" t="str">
        <f t="shared" si="7"/>
        <v/>
      </c>
    </row>
    <row r="35" spans="1:15" ht="15" customHeight="1" x14ac:dyDescent="0.15">
      <c r="A35" s="58"/>
      <c r="B35" s="58"/>
      <c r="C35" s="59"/>
      <c r="D35" s="58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0"/>
    </row>
    <row r="36" spans="1:15" ht="16" customHeight="1" x14ac:dyDescent="0.15">
      <c r="A36" s="58"/>
      <c r="B36" s="58"/>
      <c r="C36" s="59"/>
      <c r="D36" s="58"/>
      <c r="E36" s="59"/>
      <c r="F36" s="59"/>
      <c r="G36" s="59"/>
      <c r="H36" s="59"/>
      <c r="I36" s="59"/>
      <c r="J36" s="59"/>
      <c r="K36" s="59"/>
      <c r="L36" s="59"/>
      <c r="M36" s="59"/>
      <c r="N36" s="59" t="str">
        <f>IF(C36=0,"",SUM(E36:L36))</f>
        <v/>
      </c>
      <c r="O36" s="60" t="str">
        <f>IF(C36=0,"",SUM(N36/C36))</f>
        <v/>
      </c>
    </row>
    <row r="37" spans="1:15" ht="16" customHeight="1" x14ac:dyDescent="0.15">
      <c r="A37" s="58"/>
      <c r="B37" s="58"/>
      <c r="C37" s="59"/>
      <c r="D37" s="58"/>
      <c r="E37" s="58"/>
      <c r="F37" s="58"/>
      <c r="G37" s="58"/>
      <c r="H37" s="58"/>
      <c r="I37" s="58"/>
      <c r="J37" s="58"/>
      <c r="K37" s="58"/>
      <c r="L37" s="58"/>
      <c r="M37" s="59"/>
      <c r="N37" s="58"/>
      <c r="O37" s="58"/>
    </row>
    <row r="38" spans="1:15" ht="16" customHeight="1" x14ac:dyDescent="0.15">
      <c r="A38" s="52"/>
      <c r="B38" s="52"/>
      <c r="C38" s="56"/>
      <c r="D38" s="52"/>
      <c r="E38" s="54" t="s">
        <v>50</v>
      </c>
      <c r="F38" s="54" t="s">
        <v>50</v>
      </c>
      <c r="G38" s="54" t="s">
        <v>36</v>
      </c>
      <c r="H38" s="54" t="s">
        <v>36</v>
      </c>
      <c r="I38" s="54" t="s">
        <v>37</v>
      </c>
      <c r="J38" s="54" t="s">
        <v>37</v>
      </c>
      <c r="K38" s="54" t="s">
        <v>38</v>
      </c>
      <c r="L38" s="54" t="s">
        <v>38</v>
      </c>
      <c r="M38" s="56"/>
      <c r="N38" s="52"/>
      <c r="O38" s="52"/>
    </row>
    <row r="39" spans="1:15" ht="16" customHeight="1" x14ac:dyDescent="0.15">
      <c r="A39" s="51" t="s">
        <v>42</v>
      </c>
      <c r="B39" s="51" t="s">
        <v>40</v>
      </c>
      <c r="C39" s="50">
        <f t="shared" ref="C39:C45" si="9">COUNT(E39:L39)</f>
        <v>0</v>
      </c>
      <c r="D39" s="51" t="s">
        <v>6</v>
      </c>
      <c r="E39" s="50"/>
      <c r="F39" s="50"/>
      <c r="G39" s="50"/>
      <c r="H39" s="50"/>
      <c r="I39" s="50"/>
      <c r="J39" s="50"/>
      <c r="K39" s="50"/>
      <c r="L39" s="50"/>
      <c r="M39" s="50" t="s">
        <v>23</v>
      </c>
      <c r="N39" s="50" t="str">
        <f t="shared" ref="N39:N45" si="10">IF(C39=0,"",SUM(E39:L39))</f>
        <v/>
      </c>
      <c r="O39" s="49" t="str">
        <f t="shared" ref="O39:O45" si="11">IF(C39=0,"",SUM(N39/C39))</f>
        <v/>
      </c>
    </row>
    <row r="40" spans="1:15" ht="16" customHeight="1" x14ac:dyDescent="0.15">
      <c r="A40" s="51" t="s">
        <v>49</v>
      </c>
      <c r="B40" s="51" t="s">
        <v>47</v>
      </c>
      <c r="C40" s="50">
        <f t="shared" si="9"/>
        <v>2</v>
      </c>
      <c r="D40" s="51" t="s">
        <v>6</v>
      </c>
      <c r="E40" s="50"/>
      <c r="F40" s="50"/>
      <c r="G40" s="50"/>
      <c r="H40" s="50"/>
      <c r="I40" s="50"/>
      <c r="J40" s="50"/>
      <c r="K40" s="50">
        <v>145</v>
      </c>
      <c r="L40" s="50">
        <v>146</v>
      </c>
      <c r="M40" s="50" t="s">
        <v>23</v>
      </c>
      <c r="N40" s="50">
        <f t="shared" si="10"/>
        <v>291</v>
      </c>
      <c r="O40" s="49">
        <f t="shared" si="11"/>
        <v>145.5</v>
      </c>
    </row>
    <row r="41" spans="1:15" ht="16" customHeight="1" x14ac:dyDescent="0.15">
      <c r="A41" s="51" t="s">
        <v>48</v>
      </c>
      <c r="B41" s="51" t="s">
        <v>47</v>
      </c>
      <c r="C41" s="50">
        <f t="shared" si="9"/>
        <v>2</v>
      </c>
      <c r="D41" s="51" t="s">
        <v>6</v>
      </c>
      <c r="E41" s="50"/>
      <c r="F41" s="50"/>
      <c r="G41" s="50"/>
      <c r="H41" s="50"/>
      <c r="I41" s="50"/>
      <c r="J41" s="50"/>
      <c r="K41" s="50">
        <v>144</v>
      </c>
      <c r="L41" s="50">
        <v>147</v>
      </c>
      <c r="M41" s="50" t="s">
        <v>23</v>
      </c>
      <c r="N41" s="50">
        <f t="shared" si="10"/>
        <v>291</v>
      </c>
      <c r="O41" s="49">
        <f t="shared" si="11"/>
        <v>145.5</v>
      </c>
    </row>
    <row r="42" spans="1:15" ht="16" customHeight="1" x14ac:dyDescent="0.15">
      <c r="A42" s="51" t="s">
        <v>46</v>
      </c>
      <c r="B42" s="51" t="s">
        <v>45</v>
      </c>
      <c r="C42" s="50">
        <f t="shared" si="9"/>
        <v>2</v>
      </c>
      <c r="D42" s="51" t="s">
        <v>6</v>
      </c>
      <c r="E42" s="57"/>
      <c r="F42" s="50"/>
      <c r="G42" s="50"/>
      <c r="H42" s="50"/>
      <c r="I42" s="50"/>
      <c r="J42" s="50"/>
      <c r="K42" s="50">
        <v>143</v>
      </c>
      <c r="L42" s="50">
        <v>141</v>
      </c>
      <c r="M42" s="50" t="s">
        <v>23</v>
      </c>
      <c r="N42" s="50">
        <f t="shared" si="10"/>
        <v>284</v>
      </c>
      <c r="O42" s="49">
        <f t="shared" si="11"/>
        <v>142</v>
      </c>
    </row>
    <row r="43" spans="1:15" ht="16" customHeight="1" x14ac:dyDescent="0.15">
      <c r="A43" s="51" t="s">
        <v>44</v>
      </c>
      <c r="B43" s="51" t="s">
        <v>43</v>
      </c>
      <c r="C43" s="50">
        <f t="shared" si="9"/>
        <v>2</v>
      </c>
      <c r="D43" s="51" t="s">
        <v>6</v>
      </c>
      <c r="E43" s="50"/>
      <c r="F43" s="50"/>
      <c r="G43" s="50"/>
      <c r="H43" s="50"/>
      <c r="I43" s="50"/>
      <c r="J43" s="50"/>
      <c r="K43" s="50">
        <v>134</v>
      </c>
      <c r="L43" s="50">
        <v>144</v>
      </c>
      <c r="M43" s="50" t="s">
        <v>23</v>
      </c>
      <c r="N43" s="50">
        <f t="shared" si="10"/>
        <v>278</v>
      </c>
      <c r="O43" s="49">
        <f t="shared" si="11"/>
        <v>139</v>
      </c>
    </row>
    <row r="44" spans="1:15" ht="16" customHeight="1" x14ac:dyDescent="0.15">
      <c r="A44" s="51" t="s">
        <v>42</v>
      </c>
      <c r="B44" s="51" t="s">
        <v>40</v>
      </c>
      <c r="C44" s="50">
        <f t="shared" si="9"/>
        <v>0</v>
      </c>
      <c r="D44" s="51" t="s">
        <v>6</v>
      </c>
      <c r="E44" s="50"/>
      <c r="F44" s="50"/>
      <c r="G44" s="50"/>
      <c r="H44" s="50"/>
      <c r="I44" s="50"/>
      <c r="J44" s="50"/>
      <c r="K44" s="50"/>
      <c r="L44" s="50"/>
      <c r="M44" s="50" t="s">
        <v>23</v>
      </c>
      <c r="N44" s="50" t="str">
        <f t="shared" si="10"/>
        <v/>
      </c>
      <c r="O44" s="49" t="str">
        <f t="shared" si="11"/>
        <v/>
      </c>
    </row>
    <row r="45" spans="1:15" ht="16" customHeight="1" x14ac:dyDescent="0.15">
      <c r="A45" s="51" t="s">
        <v>41</v>
      </c>
      <c r="B45" s="51" t="s">
        <v>40</v>
      </c>
      <c r="C45" s="50">
        <f t="shared" si="9"/>
        <v>2</v>
      </c>
      <c r="D45" s="51" t="s">
        <v>6</v>
      </c>
      <c r="E45" s="50"/>
      <c r="F45" s="50"/>
      <c r="G45" s="50"/>
      <c r="H45" s="50"/>
      <c r="I45" s="50"/>
      <c r="J45" s="50"/>
      <c r="K45" s="50">
        <v>148</v>
      </c>
      <c r="L45" s="50">
        <v>146</v>
      </c>
      <c r="M45" s="50" t="s">
        <v>23</v>
      </c>
      <c r="N45" s="50">
        <f t="shared" si="10"/>
        <v>294</v>
      </c>
      <c r="O45" s="49">
        <f t="shared" si="11"/>
        <v>147</v>
      </c>
    </row>
    <row r="49" spans="1:15" x14ac:dyDescent="0.15">
      <c r="A49" s="52"/>
      <c r="B49" s="52"/>
      <c r="C49" s="56"/>
      <c r="D49" s="52"/>
      <c r="E49" s="54" t="s">
        <v>39</v>
      </c>
      <c r="F49" s="54" t="s">
        <v>39</v>
      </c>
      <c r="G49" s="54" t="s">
        <v>38</v>
      </c>
      <c r="H49" s="54" t="s">
        <v>38</v>
      </c>
      <c r="I49" s="54" t="s">
        <v>37</v>
      </c>
      <c r="J49" s="54" t="s">
        <v>37</v>
      </c>
      <c r="K49" s="54" t="s">
        <v>36</v>
      </c>
      <c r="L49" s="54" t="s">
        <v>36</v>
      </c>
      <c r="M49" s="56"/>
      <c r="N49" s="52"/>
      <c r="O49" s="52"/>
    </row>
    <row r="50" spans="1:15" x14ac:dyDescent="0.15">
      <c r="A50" s="51" t="s">
        <v>35</v>
      </c>
      <c r="B50" s="51" t="s">
        <v>34</v>
      </c>
      <c r="C50" s="50">
        <f t="shared" ref="C50:C55" si="12">COUNT(E50:L50)</f>
        <v>4</v>
      </c>
      <c r="D50" s="51" t="s">
        <v>5</v>
      </c>
      <c r="E50" s="50"/>
      <c r="F50" s="50"/>
      <c r="G50" s="50"/>
      <c r="H50" s="50"/>
      <c r="I50" s="50">
        <v>148</v>
      </c>
      <c r="J50" s="50">
        <v>147</v>
      </c>
      <c r="K50" s="50">
        <v>145</v>
      </c>
      <c r="L50" s="50">
        <v>141</v>
      </c>
      <c r="M50" s="50" t="s">
        <v>23</v>
      </c>
      <c r="N50" s="50">
        <f>IF(C50=0,"",SUM(E50:L50))</f>
        <v>581</v>
      </c>
      <c r="O50" s="49">
        <f>IF(C50=0,"",SUM(N50/C50))</f>
        <v>145.25</v>
      </c>
    </row>
    <row r="51" spans="1:15" x14ac:dyDescent="0.15">
      <c r="A51" s="51" t="s">
        <v>33</v>
      </c>
      <c r="B51" s="51" t="s">
        <v>32</v>
      </c>
      <c r="C51" s="50">
        <f t="shared" si="12"/>
        <v>4</v>
      </c>
      <c r="D51" s="51" t="s">
        <v>5</v>
      </c>
      <c r="E51" s="50"/>
      <c r="F51" s="50"/>
      <c r="G51" s="50"/>
      <c r="H51" s="50"/>
      <c r="I51" s="50">
        <v>147</v>
      </c>
      <c r="J51" s="50">
        <v>146</v>
      </c>
      <c r="K51" s="50">
        <v>147</v>
      </c>
      <c r="L51" s="50">
        <v>147</v>
      </c>
      <c r="M51" s="50" t="s">
        <v>23</v>
      </c>
      <c r="N51" s="50">
        <f>IF(C51=0,"",SUM(E51:L51))</f>
        <v>587</v>
      </c>
      <c r="O51" s="49">
        <f>IF(C51=0,"",SUM(N51/C51))</f>
        <v>146.75</v>
      </c>
    </row>
    <row r="52" spans="1:15" x14ac:dyDescent="0.15">
      <c r="A52" s="51" t="s">
        <v>31</v>
      </c>
      <c r="B52" s="51" t="s">
        <v>30</v>
      </c>
      <c r="C52" s="50">
        <f t="shared" si="12"/>
        <v>4</v>
      </c>
      <c r="D52" s="51" t="s">
        <v>5</v>
      </c>
      <c r="E52" s="50"/>
      <c r="F52" s="50"/>
      <c r="G52" s="50"/>
      <c r="H52" s="50"/>
      <c r="I52" s="50">
        <v>146</v>
      </c>
      <c r="J52" s="50">
        <v>148</v>
      </c>
      <c r="K52" s="50">
        <v>147</v>
      </c>
      <c r="L52" s="50">
        <v>143</v>
      </c>
      <c r="M52" s="50" t="s">
        <v>23</v>
      </c>
      <c r="N52" s="50">
        <f>IF(C52=0,"",SUM(E52:L52))</f>
        <v>584</v>
      </c>
      <c r="O52" s="49">
        <f>IF(C52=0,"",SUM(N52/C52))</f>
        <v>146</v>
      </c>
    </row>
    <row r="53" spans="1:15" x14ac:dyDescent="0.15">
      <c r="A53" s="51" t="s">
        <v>29</v>
      </c>
      <c r="B53" s="51" t="s">
        <v>28</v>
      </c>
      <c r="C53" s="50">
        <f t="shared" si="12"/>
        <v>2</v>
      </c>
      <c r="D53" s="51" t="s">
        <v>5</v>
      </c>
      <c r="E53" s="50"/>
      <c r="F53" s="50"/>
      <c r="G53" s="50"/>
      <c r="H53" s="50"/>
      <c r="I53" s="50">
        <v>125</v>
      </c>
      <c r="J53" s="50"/>
      <c r="K53" s="50">
        <v>129</v>
      </c>
      <c r="L53" s="50"/>
      <c r="M53" s="50" t="s">
        <v>23</v>
      </c>
      <c r="N53" s="50">
        <f>IF(C53=0,"",SUM(E53:L53))</f>
        <v>254</v>
      </c>
      <c r="O53" s="49">
        <f>IF(C53=0,"",SUM(N53/C53))</f>
        <v>127</v>
      </c>
    </row>
    <row r="54" spans="1:15" x14ac:dyDescent="0.15">
      <c r="A54" s="51" t="s">
        <v>27</v>
      </c>
      <c r="B54" s="51" t="s">
        <v>26</v>
      </c>
      <c r="C54" s="50">
        <f t="shared" si="12"/>
        <v>4</v>
      </c>
      <c r="D54" s="51" t="s">
        <v>5</v>
      </c>
      <c r="E54" s="50"/>
      <c r="F54" s="50"/>
      <c r="G54" s="50"/>
      <c r="H54" s="50"/>
      <c r="I54" s="50">
        <v>135</v>
      </c>
      <c r="J54" s="50">
        <v>128</v>
      </c>
      <c r="K54" s="50">
        <v>144</v>
      </c>
      <c r="L54" s="50">
        <v>143</v>
      </c>
      <c r="M54" s="50"/>
      <c r="N54" s="50"/>
      <c r="O54" s="49"/>
    </row>
    <row r="55" spans="1:15" x14ac:dyDescent="0.15">
      <c r="A55" s="51" t="s">
        <v>25</v>
      </c>
      <c r="B55" s="51" t="s">
        <v>24</v>
      </c>
      <c r="C55" s="50">
        <f t="shared" si="12"/>
        <v>2</v>
      </c>
      <c r="D55" s="51" t="s">
        <v>5</v>
      </c>
      <c r="E55" s="50"/>
      <c r="F55" s="50"/>
      <c r="G55" s="50"/>
      <c r="H55" s="50"/>
      <c r="I55" s="50"/>
      <c r="J55" s="50">
        <v>131</v>
      </c>
      <c r="K55" s="50"/>
      <c r="L55" s="50">
        <v>135</v>
      </c>
      <c r="M55" s="50" t="s">
        <v>23</v>
      </c>
      <c r="N55" s="50">
        <f>IF(C55=0,"",SUM(E55:L55))</f>
        <v>266</v>
      </c>
      <c r="O55" s="49">
        <f>IF(C55=0,"",SUM(N55/C55))</f>
        <v>133</v>
      </c>
    </row>
    <row r="59" spans="1:15" x14ac:dyDescent="0.15">
      <c r="A59" s="52"/>
      <c r="B59" s="52"/>
      <c r="C59" s="56"/>
      <c r="D59" s="52"/>
      <c r="E59" s="55"/>
      <c r="F59" s="55"/>
      <c r="G59" s="55"/>
      <c r="H59" s="55"/>
      <c r="I59" s="54"/>
      <c r="J59" s="54"/>
      <c r="K59" s="54"/>
      <c r="L59" s="54"/>
      <c r="M59" s="53"/>
      <c r="N59" s="52"/>
      <c r="O59" s="52"/>
    </row>
    <row r="60" spans="1:15" x14ac:dyDescent="0.15">
      <c r="A60" s="51"/>
      <c r="B60" s="51"/>
      <c r="C60" s="50"/>
      <c r="D60" s="51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49"/>
    </row>
    <row r="61" spans="1:15" x14ac:dyDescent="0.15">
      <c r="A61" s="51"/>
      <c r="B61" s="51"/>
      <c r="C61" s="50"/>
      <c r="D61" s="51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49"/>
    </row>
    <row r="62" spans="1:15" x14ac:dyDescent="0.15">
      <c r="A62" s="51"/>
      <c r="B62" s="51"/>
      <c r="C62" s="50"/>
      <c r="D62" s="51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49"/>
    </row>
    <row r="63" spans="1:15" x14ac:dyDescent="0.15">
      <c r="A63" s="51"/>
      <c r="B63" s="51"/>
      <c r="C63" s="50"/>
      <c r="D63" s="51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49"/>
    </row>
    <row r="64" spans="1:15" x14ac:dyDescent="0.15">
      <c r="A64" s="51"/>
      <c r="B64" s="51"/>
      <c r="C64" s="50"/>
      <c r="D64" s="51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49"/>
    </row>
    <row r="65" spans="1:15" x14ac:dyDescent="0.15">
      <c r="A65" s="51"/>
      <c r="B65" s="51"/>
      <c r="C65" s="50"/>
      <c r="D65" s="51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49"/>
    </row>
  </sheetData>
  <sheetProtection selectLockedCells="1" selectUnlockedCells="1"/>
  <printOptions horizontalCentered="1" verticalCentered="1"/>
  <pageMargins left="0.47222222222222221" right="0.24027777777777778" top="0.57013888888888886" bottom="0.44027777777777777" header="0.51180555555555551" footer="0.51180555555555551"/>
  <pageSetup paperSize="9" scale="80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6DF96-12B5-E54F-8939-BD16AD7DA9D5}">
  <dimension ref="A1:O34"/>
  <sheetViews>
    <sheetView tabSelected="1" view="pageLayout" zoomScaleNormal="100" workbookViewId="0">
      <selection activeCell="I43" sqref="I43"/>
    </sheetView>
  </sheetViews>
  <sheetFormatPr baseColWidth="10" defaultColWidth="11.5" defaultRowHeight="13" x14ac:dyDescent="0.15"/>
  <cols>
    <col min="1" max="1" width="13.1640625" style="48" customWidth="1"/>
    <col min="2" max="2" width="14.5" style="48" customWidth="1"/>
    <col min="3" max="3" width="7.5" style="20" customWidth="1"/>
    <col min="4" max="4" width="17.83203125" style="48" customWidth="1"/>
    <col min="5" max="12" width="6.1640625" style="48" customWidth="1"/>
    <col min="13" max="13" width="4.83203125" style="48" customWidth="1"/>
    <col min="14" max="14" width="8.5" style="20" customWidth="1"/>
    <col min="15" max="15" width="9.1640625" style="20" customWidth="1"/>
    <col min="16" max="16384" width="11.5" style="48"/>
  </cols>
  <sheetData>
    <row r="1" spans="1:15" ht="16" x14ac:dyDescent="0.2">
      <c r="A1" s="69" t="s">
        <v>14</v>
      </c>
      <c r="B1" s="69"/>
      <c r="C1" s="69" t="s">
        <v>90</v>
      </c>
      <c r="D1" s="69"/>
      <c r="E1" s="65" t="s">
        <v>21</v>
      </c>
    </row>
    <row r="2" spans="1:15" ht="16" x14ac:dyDescent="0.2">
      <c r="A2" s="37"/>
    </row>
    <row r="3" spans="1:15" ht="27.75" customHeight="1" x14ac:dyDescent="0.2">
      <c r="A3" s="48" t="s">
        <v>89</v>
      </c>
      <c r="B3" s="48" t="s">
        <v>88</v>
      </c>
      <c r="C3" s="64" t="s">
        <v>87</v>
      </c>
      <c r="D3" s="63" t="s">
        <v>12</v>
      </c>
      <c r="G3" s="62" t="s">
        <v>86</v>
      </c>
      <c r="N3" s="20" t="s">
        <v>85</v>
      </c>
      <c r="O3" s="61" t="s">
        <v>8</v>
      </c>
    </row>
    <row r="4" spans="1:15" x14ac:dyDescent="0.15">
      <c r="A4" s="51" t="s">
        <v>33</v>
      </c>
      <c r="B4" s="51" t="s">
        <v>32</v>
      </c>
      <c r="C4" s="50">
        <v>4</v>
      </c>
      <c r="D4" s="51" t="s">
        <v>5</v>
      </c>
      <c r="E4" s="50">
        <f>'Ber 1-E-AUF'!E51</f>
        <v>0</v>
      </c>
      <c r="F4" s="50">
        <f>'Ber 1-E-AUF'!F51</f>
        <v>0</v>
      </c>
      <c r="G4" s="50">
        <f>'Ber 1-E-AUF'!G51</f>
        <v>0</v>
      </c>
      <c r="H4" s="50">
        <f>'Ber 1-E-AUF'!H51</f>
        <v>0</v>
      </c>
      <c r="I4" s="50">
        <f>'Ber 1-E-AUF'!I51</f>
        <v>147</v>
      </c>
      <c r="J4" s="50">
        <f>'Ber 1-E-AUF'!J51</f>
        <v>146</v>
      </c>
      <c r="K4" s="50">
        <f>'Ber 1-E-AUF'!K51</f>
        <v>147</v>
      </c>
      <c r="L4" s="50">
        <f>'Ber 1-E-AUF'!L51</f>
        <v>147</v>
      </c>
      <c r="M4" s="50" t="s">
        <v>23</v>
      </c>
      <c r="N4" s="50">
        <f t="shared" ref="N4:N34" si="0">IF(C4=0,"",SUM(E4:L4))</f>
        <v>587</v>
      </c>
      <c r="O4" s="49">
        <f t="shared" ref="O4:O34" si="1">IF(C4=0,"",SUM(N4/C4))</f>
        <v>146.75</v>
      </c>
    </row>
    <row r="5" spans="1:15" ht="15" customHeight="1" x14ac:dyDescent="0.15">
      <c r="A5" s="51" t="s">
        <v>74</v>
      </c>
      <c r="B5" s="51" t="s">
        <v>65</v>
      </c>
      <c r="C5" s="50">
        <v>4</v>
      </c>
      <c r="D5" s="51" t="s">
        <v>7</v>
      </c>
      <c r="E5" s="50">
        <f>'Ber 1-E-AUF'!E27</f>
        <v>0</v>
      </c>
      <c r="F5" s="50">
        <f>'Ber 1-E-AUF'!F27</f>
        <v>0</v>
      </c>
      <c r="G5" s="57">
        <f>'Ber 1-E-AUF'!G27</f>
        <v>145</v>
      </c>
      <c r="H5" s="50">
        <f>'Ber 1-E-AUF'!H27</f>
        <v>145</v>
      </c>
      <c r="I5" s="50">
        <f>'Ber 1-E-AUF'!I27</f>
        <v>0</v>
      </c>
      <c r="J5" s="50">
        <f>'Ber 1-E-AUF'!J27</f>
        <v>0</v>
      </c>
      <c r="K5" s="50">
        <f>'Ber 1-E-AUF'!K27</f>
        <v>143</v>
      </c>
      <c r="L5" s="50">
        <f>'Ber 1-E-AUF'!L27</f>
        <v>146</v>
      </c>
      <c r="M5" s="50" t="s">
        <v>23</v>
      </c>
      <c r="N5" s="50">
        <f t="shared" si="0"/>
        <v>579</v>
      </c>
      <c r="O5" s="49">
        <f t="shared" si="1"/>
        <v>144.75</v>
      </c>
    </row>
    <row r="6" spans="1:15" ht="15" customHeight="1" x14ac:dyDescent="0.15">
      <c r="A6" s="51" t="s">
        <v>94</v>
      </c>
      <c r="B6" s="51" t="s">
        <v>30</v>
      </c>
      <c r="C6" s="50">
        <v>4</v>
      </c>
      <c r="D6" s="51" t="s">
        <v>5</v>
      </c>
      <c r="E6" s="50">
        <f>'Ber 1-E-AUF'!E52</f>
        <v>0</v>
      </c>
      <c r="F6" s="50">
        <f>'Ber 1-E-AUF'!F52</f>
        <v>0</v>
      </c>
      <c r="G6" s="50">
        <f>'Ber 1-E-AUF'!G52</f>
        <v>0</v>
      </c>
      <c r="H6" s="50">
        <f>'Ber 1-E-AUF'!H52</f>
        <v>0</v>
      </c>
      <c r="I6" s="50">
        <f>'Ber 1-E-AUF'!I52</f>
        <v>146</v>
      </c>
      <c r="J6" s="50">
        <f>'Ber 1-E-AUF'!J52</f>
        <v>148</v>
      </c>
      <c r="K6" s="50">
        <f>'Ber 1-E-AUF'!K52</f>
        <v>147</v>
      </c>
      <c r="L6" s="50">
        <f>'Ber 1-E-AUF'!L52</f>
        <v>143</v>
      </c>
      <c r="M6" s="50" t="s">
        <v>23</v>
      </c>
      <c r="N6" s="50">
        <f t="shared" si="0"/>
        <v>584</v>
      </c>
      <c r="O6" s="49">
        <f t="shared" si="1"/>
        <v>146</v>
      </c>
    </row>
    <row r="7" spans="1:15" ht="15" customHeight="1" x14ac:dyDescent="0.15">
      <c r="A7" s="51" t="s">
        <v>42</v>
      </c>
      <c r="B7" s="51" t="s">
        <v>40</v>
      </c>
      <c r="C7" s="50">
        <v>0</v>
      </c>
      <c r="D7" s="51" t="s">
        <v>6</v>
      </c>
      <c r="E7" s="50">
        <f>'Ber 1-E-AUF'!E44</f>
        <v>0</v>
      </c>
      <c r="F7" s="50">
        <f>'Ber 1-E-AUF'!F44</f>
        <v>0</v>
      </c>
      <c r="G7" s="50">
        <f>'Ber 1-E-AUF'!G44</f>
        <v>0</v>
      </c>
      <c r="H7" s="50">
        <f>'Ber 1-E-AUF'!H44</f>
        <v>0</v>
      </c>
      <c r="I7" s="50">
        <f>'Ber 1-E-AUF'!I44</f>
        <v>0</v>
      </c>
      <c r="J7" s="50">
        <f>'Ber 1-E-AUF'!J44</f>
        <v>0</v>
      </c>
      <c r="K7" s="50">
        <f>'Ber 1-E-AUF'!K44</f>
        <v>0</v>
      </c>
      <c r="L7" s="50">
        <f>'Ber 1-E-AUF'!L44</f>
        <v>0</v>
      </c>
      <c r="M7" s="50" t="s">
        <v>23</v>
      </c>
      <c r="N7" s="50" t="str">
        <f t="shared" si="0"/>
        <v/>
      </c>
      <c r="O7" s="49" t="str">
        <f t="shared" si="1"/>
        <v/>
      </c>
    </row>
    <row r="8" spans="1:15" ht="15" customHeight="1" x14ac:dyDescent="0.15">
      <c r="A8" s="68" t="s">
        <v>64</v>
      </c>
      <c r="B8" s="68" t="s">
        <v>63</v>
      </c>
      <c r="C8" s="50">
        <v>2</v>
      </c>
      <c r="D8" s="51" t="s">
        <v>7</v>
      </c>
      <c r="E8" s="67">
        <f>'Ber 1-E-AUF'!E28</f>
        <v>0</v>
      </c>
      <c r="F8" s="67">
        <f>'Ber 1-E-AUF'!F28</f>
        <v>0</v>
      </c>
      <c r="G8" s="67">
        <f>'Ber 1-E-AUF'!G28</f>
        <v>0</v>
      </c>
      <c r="H8" s="67">
        <f>'Ber 1-E-AUF'!H28</f>
        <v>0</v>
      </c>
      <c r="I8" s="67">
        <f>'Ber 1-E-AUF'!I28</f>
        <v>0</v>
      </c>
      <c r="J8" s="67">
        <f>'Ber 1-E-AUF'!J28</f>
        <v>0</v>
      </c>
      <c r="K8" s="67">
        <f>'Ber 1-E-AUF'!K28</f>
        <v>131</v>
      </c>
      <c r="L8" s="67">
        <f>'Ber 1-E-AUF'!L28</f>
        <v>135</v>
      </c>
      <c r="M8" s="50" t="s">
        <v>23</v>
      </c>
      <c r="N8" s="50">
        <f t="shared" si="0"/>
        <v>266</v>
      </c>
      <c r="O8" s="49">
        <f t="shared" si="1"/>
        <v>133</v>
      </c>
    </row>
    <row r="9" spans="1:15" ht="15" customHeight="1" x14ac:dyDescent="0.15">
      <c r="A9" s="51" t="s">
        <v>49</v>
      </c>
      <c r="B9" s="51" t="s">
        <v>47</v>
      </c>
      <c r="C9" s="50">
        <v>2</v>
      </c>
      <c r="D9" s="51" t="s">
        <v>6</v>
      </c>
      <c r="E9" s="50">
        <f>'Ber 1-E-AUF'!E40</f>
        <v>0</v>
      </c>
      <c r="F9" s="50">
        <f>'Ber 1-E-AUF'!F40</f>
        <v>0</v>
      </c>
      <c r="G9" s="50">
        <f>'Ber 1-E-AUF'!G40</f>
        <v>0</v>
      </c>
      <c r="H9" s="50">
        <f>'Ber 1-E-AUF'!H40</f>
        <v>0</v>
      </c>
      <c r="I9" s="50">
        <f>'Ber 1-E-AUF'!I40</f>
        <v>0</v>
      </c>
      <c r="J9" s="50">
        <f>'Ber 1-E-AUF'!J40</f>
        <v>0</v>
      </c>
      <c r="K9" s="50">
        <f>'Ber 1-E-AUF'!K40</f>
        <v>145</v>
      </c>
      <c r="L9" s="50">
        <f>'Ber 1-E-AUF'!L40</f>
        <v>146</v>
      </c>
      <c r="M9" s="50" t="s">
        <v>23</v>
      </c>
      <c r="N9" s="50">
        <f t="shared" si="0"/>
        <v>291</v>
      </c>
      <c r="O9" s="49">
        <f t="shared" si="1"/>
        <v>145.5</v>
      </c>
    </row>
    <row r="10" spans="1:15" ht="15" customHeight="1" x14ac:dyDescent="0.15">
      <c r="A10" s="51" t="s">
        <v>35</v>
      </c>
      <c r="B10" s="51" t="s">
        <v>34</v>
      </c>
      <c r="C10" s="50">
        <v>4</v>
      </c>
      <c r="D10" s="51" t="s">
        <v>5</v>
      </c>
      <c r="E10" s="50">
        <f>'Ber 1-E-AUF'!E50</f>
        <v>0</v>
      </c>
      <c r="F10" s="50">
        <f>'Ber 1-E-AUF'!F50</f>
        <v>0</v>
      </c>
      <c r="G10" s="50">
        <f>'Ber 1-E-AUF'!G50</f>
        <v>0</v>
      </c>
      <c r="H10" s="50">
        <f>'Ber 1-E-AUF'!H50</f>
        <v>0</v>
      </c>
      <c r="I10" s="50">
        <f>'Ber 1-E-AUF'!I50</f>
        <v>148</v>
      </c>
      <c r="J10" s="50">
        <f>'Ber 1-E-AUF'!J50</f>
        <v>147</v>
      </c>
      <c r="K10" s="50">
        <f>'Ber 1-E-AUF'!K50</f>
        <v>145</v>
      </c>
      <c r="L10" s="50">
        <f>'Ber 1-E-AUF'!L50</f>
        <v>141</v>
      </c>
      <c r="M10" s="50" t="s">
        <v>23</v>
      </c>
      <c r="N10" s="50">
        <f t="shared" si="0"/>
        <v>581</v>
      </c>
      <c r="O10" s="49">
        <f t="shared" si="1"/>
        <v>145.25</v>
      </c>
    </row>
    <row r="11" spans="1:15" ht="15" customHeight="1" x14ac:dyDescent="0.15">
      <c r="A11" s="51" t="s">
        <v>62</v>
      </c>
      <c r="B11" s="51" t="s">
        <v>61</v>
      </c>
      <c r="C11" s="50">
        <v>0</v>
      </c>
      <c r="D11" s="51" t="s">
        <v>7</v>
      </c>
      <c r="E11" s="50">
        <f>'Ber 1-E-AUF'!E29</f>
        <v>0</v>
      </c>
      <c r="F11" s="50">
        <f>'Ber 1-E-AUF'!F29</f>
        <v>0</v>
      </c>
      <c r="G11" s="50">
        <f>'Ber 1-E-AUF'!G29</f>
        <v>0</v>
      </c>
      <c r="H11" s="50">
        <f>'Ber 1-E-AUF'!H29</f>
        <v>0</v>
      </c>
      <c r="I11" s="50">
        <f>'Ber 1-E-AUF'!I29</f>
        <v>0</v>
      </c>
      <c r="J11" s="50">
        <f>'Ber 1-E-AUF'!J29</f>
        <v>0</v>
      </c>
      <c r="K11" s="50">
        <f>'Ber 1-E-AUF'!K29</f>
        <v>0</v>
      </c>
      <c r="L11" s="50">
        <f>'Ber 1-E-AUF'!L29</f>
        <v>0</v>
      </c>
      <c r="M11" s="50" t="s">
        <v>23</v>
      </c>
      <c r="N11" s="50" t="str">
        <f t="shared" si="0"/>
        <v/>
      </c>
      <c r="O11" s="49" t="str">
        <f t="shared" si="1"/>
        <v/>
      </c>
    </row>
    <row r="12" spans="1:15" ht="15" customHeight="1" x14ac:dyDescent="0.15">
      <c r="A12" s="51" t="s">
        <v>60</v>
      </c>
      <c r="B12" s="51" t="s">
        <v>59</v>
      </c>
      <c r="C12" s="50">
        <v>4</v>
      </c>
      <c r="D12" s="51" t="s">
        <v>7</v>
      </c>
      <c r="E12" s="50">
        <f>'Ber 1-E-AUF'!E30</f>
        <v>0</v>
      </c>
      <c r="F12" s="50">
        <f>'Ber 1-E-AUF'!F30</f>
        <v>0</v>
      </c>
      <c r="G12" s="50">
        <f>'Ber 1-E-AUF'!G30</f>
        <v>135</v>
      </c>
      <c r="H12" s="50">
        <f>'Ber 1-E-AUF'!H30</f>
        <v>138</v>
      </c>
      <c r="I12" s="50">
        <f>'Ber 1-E-AUF'!I30</f>
        <v>0</v>
      </c>
      <c r="J12" s="50">
        <f>'Ber 1-E-AUF'!J30</f>
        <v>0</v>
      </c>
      <c r="K12" s="50">
        <f>'Ber 1-E-AUF'!K30</f>
        <v>144</v>
      </c>
      <c r="L12" s="50">
        <f>'Ber 1-E-AUF'!L30</f>
        <v>143</v>
      </c>
      <c r="M12" s="50" t="s">
        <v>23</v>
      </c>
      <c r="N12" s="50">
        <f t="shared" si="0"/>
        <v>560</v>
      </c>
      <c r="O12" s="49">
        <f t="shared" si="1"/>
        <v>140</v>
      </c>
    </row>
    <row r="13" spans="1:15" ht="15" customHeight="1" x14ac:dyDescent="0.15">
      <c r="A13" s="51" t="s">
        <v>58</v>
      </c>
      <c r="B13" s="51" t="s">
        <v>57</v>
      </c>
      <c r="C13" s="50">
        <v>2</v>
      </c>
      <c r="D13" s="51" t="s">
        <v>7</v>
      </c>
      <c r="E13" s="50">
        <f>'Ber 1-E-AUF'!E31</f>
        <v>0</v>
      </c>
      <c r="F13" s="50">
        <f>'Ber 1-E-AUF'!F31</f>
        <v>0</v>
      </c>
      <c r="G13" s="50">
        <f>'Ber 1-E-AUF'!G31</f>
        <v>135</v>
      </c>
      <c r="H13" s="50">
        <f>'Ber 1-E-AUF'!H31</f>
        <v>137</v>
      </c>
      <c r="I13" s="50">
        <f>'Ber 1-E-AUF'!I31</f>
        <v>0</v>
      </c>
      <c r="J13" s="50">
        <f>'Ber 1-E-AUF'!J31</f>
        <v>0</v>
      </c>
      <c r="K13" s="50">
        <f>'Ber 1-E-AUF'!K31</f>
        <v>0</v>
      </c>
      <c r="L13" s="50">
        <f>'Ber 1-E-AUF'!L31</f>
        <v>0</v>
      </c>
      <c r="M13" s="50" t="s">
        <v>23</v>
      </c>
      <c r="N13" s="50">
        <f t="shared" si="0"/>
        <v>272</v>
      </c>
      <c r="O13" s="49">
        <f t="shared" si="1"/>
        <v>136</v>
      </c>
    </row>
    <row r="14" spans="1:15" ht="15" customHeight="1" x14ac:dyDescent="0.15">
      <c r="A14" s="51" t="s">
        <v>48</v>
      </c>
      <c r="B14" s="51" t="s">
        <v>47</v>
      </c>
      <c r="C14" s="50">
        <v>2</v>
      </c>
      <c r="D14" s="51" t="s">
        <v>6</v>
      </c>
      <c r="E14" s="50">
        <f>'Ber 1-E-AUF'!E41</f>
        <v>0</v>
      </c>
      <c r="F14" s="50">
        <f>'Ber 1-E-AUF'!F41</f>
        <v>0</v>
      </c>
      <c r="G14" s="50">
        <f>'Ber 1-E-AUF'!G41</f>
        <v>0</v>
      </c>
      <c r="H14" s="50">
        <f>'Ber 1-E-AUF'!H41</f>
        <v>0</v>
      </c>
      <c r="I14" s="50">
        <f>'Ber 1-E-AUF'!I41</f>
        <v>0</v>
      </c>
      <c r="J14" s="50">
        <f>'Ber 1-E-AUF'!J41</f>
        <v>0</v>
      </c>
      <c r="K14" s="50">
        <f>'Ber 1-E-AUF'!K41</f>
        <v>144</v>
      </c>
      <c r="L14" s="50">
        <f>'Ber 1-E-AUF'!L41</f>
        <v>147</v>
      </c>
      <c r="M14" s="50" t="s">
        <v>23</v>
      </c>
      <c r="N14" s="50">
        <f t="shared" si="0"/>
        <v>291</v>
      </c>
      <c r="O14" s="49">
        <f t="shared" si="1"/>
        <v>145.5</v>
      </c>
    </row>
    <row r="15" spans="1:15" ht="15" customHeight="1" x14ac:dyDescent="0.15">
      <c r="A15" s="68" t="s">
        <v>93</v>
      </c>
      <c r="B15" s="68" t="s">
        <v>30</v>
      </c>
      <c r="C15" s="50">
        <v>2</v>
      </c>
      <c r="D15" s="68" t="s">
        <v>3</v>
      </c>
      <c r="E15" s="67">
        <f>'Ber 1-E-AUF'!E21</f>
        <v>0</v>
      </c>
      <c r="F15" s="67">
        <f>'Ber 1-E-AUF'!F21</f>
        <v>0</v>
      </c>
      <c r="G15" s="67">
        <f>'Ber 1-E-AUF'!G21</f>
        <v>0</v>
      </c>
      <c r="H15" s="67">
        <f>'Ber 1-E-AUF'!H21</f>
        <v>0</v>
      </c>
      <c r="I15" s="67">
        <f>'Ber 1-E-AUF'!I21</f>
        <v>145</v>
      </c>
      <c r="J15" s="67">
        <f>'Ber 1-E-AUF'!J21</f>
        <v>141</v>
      </c>
      <c r="K15" s="67">
        <f>'Ber 1-E-AUF'!K21</f>
        <v>0</v>
      </c>
      <c r="L15" s="67">
        <f>'Ber 1-E-AUF'!L21</f>
        <v>0</v>
      </c>
      <c r="M15" s="50" t="s">
        <v>23</v>
      </c>
      <c r="N15" s="50">
        <f t="shared" si="0"/>
        <v>286</v>
      </c>
      <c r="O15" s="49">
        <f t="shared" si="1"/>
        <v>143</v>
      </c>
    </row>
    <row r="16" spans="1:15" ht="15" customHeight="1" x14ac:dyDescent="0.15">
      <c r="A16" s="51" t="s">
        <v>56</v>
      </c>
      <c r="B16" s="51" t="s">
        <v>55</v>
      </c>
      <c r="C16" s="50">
        <v>4</v>
      </c>
      <c r="D16" s="51" t="s">
        <v>7</v>
      </c>
      <c r="E16" s="50">
        <f>'Ber 1-E-AUF'!E31</f>
        <v>0</v>
      </c>
      <c r="F16" s="50">
        <f>'Ber 1-E-AUF'!F31</f>
        <v>0</v>
      </c>
      <c r="G16" s="50">
        <f>'Ber 1-E-AUF'!G31</f>
        <v>135</v>
      </c>
      <c r="H16" s="50">
        <f>'Ber 1-E-AUF'!H31</f>
        <v>137</v>
      </c>
      <c r="I16" s="50">
        <f>'Ber 1-E-AUF'!I31</f>
        <v>0</v>
      </c>
      <c r="J16" s="50">
        <f>'Ber 1-E-AUF'!J31</f>
        <v>0</v>
      </c>
      <c r="K16" s="50">
        <f>'Ber 1-E-AUF'!K31</f>
        <v>0</v>
      </c>
      <c r="L16" s="50">
        <f>'Ber 1-E-AUF'!L31</f>
        <v>0</v>
      </c>
      <c r="M16" s="50" t="s">
        <v>23</v>
      </c>
      <c r="N16" s="50">
        <f t="shared" si="0"/>
        <v>272</v>
      </c>
      <c r="O16" s="49">
        <f t="shared" si="1"/>
        <v>68</v>
      </c>
    </row>
    <row r="17" spans="1:15" ht="15" customHeight="1" x14ac:dyDescent="0.15">
      <c r="A17" s="51" t="s">
        <v>46</v>
      </c>
      <c r="B17" s="51" t="s">
        <v>45</v>
      </c>
      <c r="C17" s="50">
        <v>2</v>
      </c>
      <c r="D17" s="51" t="s">
        <v>6</v>
      </c>
      <c r="E17" s="57">
        <f>'Ber 1-E-AUF'!E42</f>
        <v>0</v>
      </c>
      <c r="F17" s="50">
        <f>'Ber 1-E-AUF'!F42</f>
        <v>0</v>
      </c>
      <c r="G17" s="50">
        <f>'Ber 1-E-AUF'!G42</f>
        <v>0</v>
      </c>
      <c r="H17" s="50">
        <f>'Ber 1-E-AUF'!H42</f>
        <v>0</v>
      </c>
      <c r="I17" s="50">
        <f>'Ber 1-E-AUF'!I42</f>
        <v>0</v>
      </c>
      <c r="J17" s="50">
        <f>'Ber 1-E-AUF'!J42</f>
        <v>0</v>
      </c>
      <c r="K17" s="50">
        <f>'Ber 1-E-AUF'!K42</f>
        <v>143</v>
      </c>
      <c r="L17" s="50">
        <f>'Ber 1-E-AUF'!L42</f>
        <v>141</v>
      </c>
      <c r="M17" s="50" t="s">
        <v>23</v>
      </c>
      <c r="N17" s="50">
        <f t="shared" si="0"/>
        <v>284</v>
      </c>
      <c r="O17" s="49">
        <f t="shared" si="1"/>
        <v>142</v>
      </c>
    </row>
    <row r="18" spans="1:15" ht="15" customHeight="1" x14ac:dyDescent="0.15">
      <c r="A18" s="51" t="s">
        <v>54</v>
      </c>
      <c r="B18" s="51" t="s">
        <v>53</v>
      </c>
      <c r="C18" s="50">
        <v>4</v>
      </c>
      <c r="D18" s="51" t="s">
        <v>7</v>
      </c>
      <c r="E18" s="50">
        <f>'Ber 1-E-AUF'!E33</f>
        <v>0</v>
      </c>
      <c r="F18" s="50">
        <f>'Ber 1-E-AUF'!F33</f>
        <v>0</v>
      </c>
      <c r="G18" s="50">
        <f>'Ber 1-E-AUF'!G33</f>
        <v>144</v>
      </c>
      <c r="H18" s="50">
        <f>'Ber 1-E-AUF'!H33</f>
        <v>143</v>
      </c>
      <c r="I18" s="50">
        <f>'Ber 1-E-AUF'!I33</f>
        <v>0</v>
      </c>
      <c r="J18" s="50">
        <f>'Ber 1-E-AUF'!J33</f>
        <v>0</v>
      </c>
      <c r="K18" s="50">
        <f>'Ber 1-E-AUF'!K33</f>
        <v>142</v>
      </c>
      <c r="L18" s="50">
        <f>'Ber 1-E-AUF'!L33</f>
        <v>142</v>
      </c>
      <c r="M18" s="50" t="s">
        <v>23</v>
      </c>
      <c r="N18" s="50">
        <f t="shared" si="0"/>
        <v>571</v>
      </c>
      <c r="O18" s="49">
        <f t="shared" si="1"/>
        <v>142.75</v>
      </c>
    </row>
    <row r="19" spans="1:15" ht="15" customHeight="1" x14ac:dyDescent="0.15">
      <c r="A19" s="51" t="s">
        <v>52</v>
      </c>
      <c r="B19" s="51" t="s">
        <v>51</v>
      </c>
      <c r="C19" s="50">
        <v>0</v>
      </c>
      <c r="D19" s="51" t="s">
        <v>7</v>
      </c>
      <c r="E19" s="50">
        <f>'Ber 1-E-AUF'!E34</f>
        <v>0</v>
      </c>
      <c r="F19" s="50">
        <f>'Ber 1-E-AUF'!F34</f>
        <v>0</v>
      </c>
      <c r="G19" s="50">
        <f>'Ber 1-E-AUF'!G34</f>
        <v>0</v>
      </c>
      <c r="H19" s="50">
        <f>'Ber 1-E-AUF'!H34</f>
        <v>0</v>
      </c>
      <c r="I19" s="50">
        <f>'Ber 1-E-AUF'!I34</f>
        <v>0</v>
      </c>
      <c r="J19" s="50">
        <f>'Ber 1-E-AUF'!J34</f>
        <v>0</v>
      </c>
      <c r="K19" s="50">
        <f>'Ber 1-E-AUF'!K34</f>
        <v>0</v>
      </c>
      <c r="L19" s="50">
        <f>'Ber 1-E-AUF'!L34</f>
        <v>0</v>
      </c>
      <c r="M19" s="50" t="s">
        <v>23</v>
      </c>
      <c r="N19" s="50" t="str">
        <f t="shared" si="0"/>
        <v/>
      </c>
      <c r="O19" s="49" t="str">
        <f t="shared" si="1"/>
        <v/>
      </c>
    </row>
    <row r="20" spans="1:15" ht="15" customHeight="1" x14ac:dyDescent="0.15">
      <c r="A20" s="51" t="s">
        <v>74</v>
      </c>
      <c r="B20" s="51" t="s">
        <v>73</v>
      </c>
      <c r="C20" s="50">
        <v>2</v>
      </c>
      <c r="D20" s="51" t="s">
        <v>3</v>
      </c>
      <c r="E20" s="50">
        <f>'Ber 1-E-AUF'!E17</f>
        <v>0</v>
      </c>
      <c r="F20" s="50">
        <f>'Ber 1-E-AUF'!F17</f>
        <v>0</v>
      </c>
      <c r="G20" s="50">
        <f>'Ber 1-E-AUF'!G17</f>
        <v>0</v>
      </c>
      <c r="H20" s="50">
        <f>'Ber 1-E-AUF'!H17</f>
        <v>0</v>
      </c>
      <c r="I20" s="50">
        <f>'Ber 1-E-AUF'!I17</f>
        <v>141</v>
      </c>
      <c r="J20" s="50">
        <f>'Ber 1-E-AUF'!J17</f>
        <v>141</v>
      </c>
      <c r="K20" s="50">
        <f>'Ber 1-E-AUF'!K17</f>
        <v>0</v>
      </c>
      <c r="L20" s="50">
        <f>'Ber 1-E-AUF'!L17</f>
        <v>0</v>
      </c>
      <c r="M20" s="50" t="s">
        <v>23</v>
      </c>
      <c r="N20" s="50">
        <f t="shared" si="0"/>
        <v>282</v>
      </c>
      <c r="O20" s="49">
        <f t="shared" si="1"/>
        <v>141</v>
      </c>
    </row>
    <row r="21" spans="1:15" ht="15" customHeight="1" x14ac:dyDescent="0.15">
      <c r="A21" s="51" t="s">
        <v>29</v>
      </c>
      <c r="B21" s="51" t="s">
        <v>28</v>
      </c>
      <c r="C21" s="50">
        <v>2</v>
      </c>
      <c r="D21" s="51" t="s">
        <v>5</v>
      </c>
      <c r="E21" s="50">
        <f>'Ber 1-E-AUF'!E53</f>
        <v>0</v>
      </c>
      <c r="F21" s="50">
        <f>'Ber 1-E-AUF'!F53</f>
        <v>0</v>
      </c>
      <c r="G21" s="50">
        <f>'Ber 1-E-AUF'!G53</f>
        <v>0</v>
      </c>
      <c r="H21" s="50">
        <f>'Ber 1-E-AUF'!H53</f>
        <v>0</v>
      </c>
      <c r="I21" s="50">
        <f>'Ber 1-E-AUF'!I53</f>
        <v>125</v>
      </c>
      <c r="J21" s="50">
        <f>'Ber 1-E-AUF'!J53</f>
        <v>0</v>
      </c>
      <c r="K21" s="50">
        <f>'Ber 1-E-AUF'!K53</f>
        <v>129</v>
      </c>
      <c r="L21" s="50">
        <f>'Ber 1-E-AUF'!L53</f>
        <v>0</v>
      </c>
      <c r="M21" s="50" t="s">
        <v>23</v>
      </c>
      <c r="N21" s="50">
        <f t="shared" si="0"/>
        <v>254</v>
      </c>
      <c r="O21" s="49">
        <f t="shared" si="1"/>
        <v>127</v>
      </c>
    </row>
    <row r="22" spans="1:15" ht="15" customHeight="1" x14ac:dyDescent="0.15">
      <c r="A22" s="51" t="s">
        <v>25</v>
      </c>
      <c r="B22" s="51" t="s">
        <v>24</v>
      </c>
      <c r="C22" s="50">
        <v>2</v>
      </c>
      <c r="D22" s="51" t="s">
        <v>5</v>
      </c>
      <c r="E22" s="50">
        <f>'Ber 1-E-AUF'!E55</f>
        <v>0</v>
      </c>
      <c r="F22" s="50">
        <f>'Ber 1-E-AUF'!F55</f>
        <v>0</v>
      </c>
      <c r="G22" s="50">
        <f>'Ber 1-E-AUF'!G55</f>
        <v>0</v>
      </c>
      <c r="H22" s="50">
        <f>'Ber 1-E-AUF'!H55</f>
        <v>0</v>
      </c>
      <c r="I22" s="50">
        <f>'Ber 1-E-AUF'!I55</f>
        <v>0</v>
      </c>
      <c r="J22" s="50">
        <f>'Ber 1-E-AUF'!J55</f>
        <v>131</v>
      </c>
      <c r="K22" s="50">
        <f>'Ber 1-E-AUF'!K55</f>
        <v>0</v>
      </c>
      <c r="L22" s="50">
        <f>'Ber 1-E-AUF'!L55</f>
        <v>135</v>
      </c>
      <c r="M22" s="50" t="s">
        <v>23</v>
      </c>
      <c r="N22" s="50">
        <f t="shared" si="0"/>
        <v>266</v>
      </c>
      <c r="O22" s="49">
        <f t="shared" si="1"/>
        <v>133</v>
      </c>
    </row>
    <row r="23" spans="1:15" ht="15" customHeight="1" x14ac:dyDescent="0.15">
      <c r="A23" s="58" t="s">
        <v>44</v>
      </c>
      <c r="B23" s="58" t="s">
        <v>43</v>
      </c>
      <c r="C23" s="50">
        <v>2</v>
      </c>
      <c r="D23" s="51" t="s">
        <v>6</v>
      </c>
      <c r="E23" s="50">
        <f>'Ber 1-E-AUF'!E43</f>
        <v>0</v>
      </c>
      <c r="F23" s="50">
        <f>'Ber 1-E-AUF'!F43</f>
        <v>0</v>
      </c>
      <c r="G23" s="50">
        <f>'Ber 1-E-AUF'!G43</f>
        <v>0</v>
      </c>
      <c r="H23" s="50">
        <f>'Ber 1-E-AUF'!H43</f>
        <v>0</v>
      </c>
      <c r="I23" s="50">
        <f>'Ber 1-E-AUF'!I43</f>
        <v>0</v>
      </c>
      <c r="J23" s="50">
        <f>'Ber 1-E-AUF'!J43</f>
        <v>0</v>
      </c>
      <c r="K23" s="50">
        <f>'Ber 1-E-AUF'!K43</f>
        <v>134</v>
      </c>
      <c r="L23" s="50">
        <f>'Ber 1-E-AUF'!L43</f>
        <v>144</v>
      </c>
      <c r="M23" s="50" t="s">
        <v>23</v>
      </c>
      <c r="N23" s="50">
        <f t="shared" si="0"/>
        <v>278</v>
      </c>
      <c r="O23" s="49">
        <f t="shared" si="1"/>
        <v>139</v>
      </c>
    </row>
    <row r="24" spans="1:15" ht="15" customHeight="1" x14ac:dyDescent="0.15">
      <c r="A24" s="51" t="s">
        <v>92</v>
      </c>
      <c r="B24" s="51" t="s">
        <v>28</v>
      </c>
      <c r="C24" s="50">
        <v>2</v>
      </c>
      <c r="D24" s="51" t="s">
        <v>3</v>
      </c>
      <c r="E24" s="50">
        <f>'Ber 1-E-AUF'!E18</f>
        <v>0</v>
      </c>
      <c r="F24" s="50">
        <f>'Ber 1-E-AUF'!F18</f>
        <v>0</v>
      </c>
      <c r="G24" s="50">
        <f>'Ber 1-E-AUF'!G18</f>
        <v>0</v>
      </c>
      <c r="H24" s="50">
        <f>'Ber 1-E-AUF'!H18</f>
        <v>0</v>
      </c>
      <c r="I24" s="50">
        <f>'Ber 1-E-AUF'!I18</f>
        <v>137</v>
      </c>
      <c r="J24" s="50">
        <f>'Ber 1-E-AUF'!J18</f>
        <v>137</v>
      </c>
      <c r="K24" s="50">
        <f>'Ber 1-E-AUF'!K18</f>
        <v>0</v>
      </c>
      <c r="L24" s="50">
        <f>'Ber 1-E-AUF'!L18</f>
        <v>0</v>
      </c>
      <c r="M24" s="50" t="s">
        <v>23</v>
      </c>
      <c r="N24" s="50">
        <f t="shared" si="0"/>
        <v>274</v>
      </c>
      <c r="O24" s="49">
        <f t="shared" si="1"/>
        <v>137</v>
      </c>
    </row>
    <row r="25" spans="1:15" ht="15" customHeight="1" x14ac:dyDescent="0.15">
      <c r="A25" s="51" t="s">
        <v>66</v>
      </c>
      <c r="B25" s="51" t="s">
        <v>24</v>
      </c>
      <c r="C25" s="50">
        <v>2</v>
      </c>
      <c r="D25" s="51" t="s">
        <v>3</v>
      </c>
      <c r="E25" s="50">
        <f>'Ber 1-E-AUF'!E20</f>
        <v>0</v>
      </c>
      <c r="F25" s="50">
        <f>'Ber 1-E-AUF'!F20</f>
        <v>0</v>
      </c>
      <c r="G25" s="50">
        <f>'Ber 1-E-AUF'!G20</f>
        <v>0</v>
      </c>
      <c r="H25" s="50">
        <f>'Ber 1-E-AUF'!H20</f>
        <v>0</v>
      </c>
      <c r="I25" s="50">
        <f>'Ber 1-E-AUF'!I20</f>
        <v>138</v>
      </c>
      <c r="J25" s="50">
        <f>'Ber 1-E-AUF'!J20</f>
        <v>141</v>
      </c>
      <c r="K25" s="50">
        <f>'Ber 1-E-AUF'!K20</f>
        <v>0</v>
      </c>
      <c r="L25" s="50">
        <f>'Ber 1-E-AUF'!L20</f>
        <v>0</v>
      </c>
      <c r="M25" s="50" t="s">
        <v>23</v>
      </c>
      <c r="N25" s="50">
        <f t="shared" si="0"/>
        <v>279</v>
      </c>
      <c r="O25" s="49">
        <f t="shared" si="1"/>
        <v>139.5</v>
      </c>
    </row>
    <row r="26" spans="1:15" ht="15" customHeight="1" x14ac:dyDescent="0.15">
      <c r="A26" s="51" t="s">
        <v>70</v>
      </c>
      <c r="B26" s="51" t="s">
        <v>71</v>
      </c>
      <c r="C26" s="50">
        <v>0</v>
      </c>
      <c r="D26" s="51" t="s">
        <v>3</v>
      </c>
      <c r="E26" s="50">
        <f>'Ber 1-E-AUF'!E19</f>
        <v>0</v>
      </c>
      <c r="F26" s="50">
        <f>'Ber 1-E-AUF'!F19</f>
        <v>0</v>
      </c>
      <c r="G26" s="50">
        <f>'Ber 1-E-AUF'!G19</f>
        <v>0</v>
      </c>
      <c r="H26" s="50">
        <f>'Ber 1-E-AUF'!H19</f>
        <v>0</v>
      </c>
      <c r="I26" s="50">
        <f>'Ber 1-E-AUF'!I19</f>
        <v>0</v>
      </c>
      <c r="J26" s="50">
        <f>'Ber 1-E-AUF'!J19</f>
        <v>0</v>
      </c>
      <c r="K26" s="50">
        <f>'Ber 1-E-AUF'!K19</f>
        <v>0</v>
      </c>
      <c r="L26" s="50">
        <f>'Ber 1-E-AUF'!L19</f>
        <v>0</v>
      </c>
      <c r="M26" s="50" t="s">
        <v>23</v>
      </c>
      <c r="N26" s="50" t="str">
        <f t="shared" si="0"/>
        <v/>
      </c>
      <c r="O26" s="49" t="str">
        <f t="shared" si="1"/>
        <v/>
      </c>
    </row>
    <row r="27" spans="1:15" ht="15" customHeight="1" x14ac:dyDescent="0.15">
      <c r="A27" s="51" t="s">
        <v>69</v>
      </c>
      <c r="B27" s="51" t="s">
        <v>68</v>
      </c>
      <c r="C27" s="50">
        <v>2</v>
      </c>
      <c r="D27" s="51" t="s">
        <v>3</v>
      </c>
      <c r="E27" s="50">
        <f>'Ber 1-E-AUF'!E22</f>
        <v>0</v>
      </c>
      <c r="F27" s="50">
        <f>'Ber 1-E-AUF'!F22</f>
        <v>0</v>
      </c>
      <c r="G27" s="50">
        <f>'Ber 1-E-AUF'!G22</f>
        <v>0</v>
      </c>
      <c r="H27" s="50">
        <f>'Ber 1-E-AUF'!H22</f>
        <v>0</v>
      </c>
      <c r="I27" s="50">
        <f>'Ber 1-E-AUF'!I22</f>
        <v>115</v>
      </c>
      <c r="J27" s="50">
        <f>'Ber 1-E-AUF'!J22</f>
        <v>134</v>
      </c>
      <c r="K27" s="50">
        <f>'Ber 1-E-AUF'!K22</f>
        <v>0</v>
      </c>
      <c r="L27" s="50">
        <f>'Ber 1-E-AUF'!L22</f>
        <v>0</v>
      </c>
      <c r="M27" s="50" t="s">
        <v>23</v>
      </c>
      <c r="N27" s="50">
        <f t="shared" si="0"/>
        <v>249</v>
      </c>
      <c r="O27" s="49">
        <f t="shared" si="1"/>
        <v>124.5</v>
      </c>
    </row>
    <row r="28" spans="1:15" ht="15" customHeight="1" x14ac:dyDescent="0.15">
      <c r="A28" s="51" t="s">
        <v>41</v>
      </c>
      <c r="B28" s="51" t="s">
        <v>40</v>
      </c>
      <c r="C28" s="50">
        <v>2</v>
      </c>
      <c r="D28" s="51" t="s">
        <v>6</v>
      </c>
      <c r="E28" s="50">
        <f>'Ber 1-E-AUF'!E45</f>
        <v>0</v>
      </c>
      <c r="F28" s="50">
        <f>'Ber 1-E-AUF'!F45</f>
        <v>0</v>
      </c>
      <c r="G28" s="50">
        <f>'Ber 1-E-AUF'!G45</f>
        <v>0</v>
      </c>
      <c r="H28" s="50">
        <f>'Ber 1-E-AUF'!H45</f>
        <v>0</v>
      </c>
      <c r="I28" s="50">
        <f>'Ber 1-E-AUF'!I45</f>
        <v>0</v>
      </c>
      <c r="J28" s="50">
        <f>'Ber 1-E-AUF'!J45</f>
        <v>0</v>
      </c>
      <c r="K28" s="50">
        <f>'Ber 1-E-AUF'!K45</f>
        <v>148</v>
      </c>
      <c r="L28" s="50">
        <f>'Ber 1-E-AUF'!L45</f>
        <v>146</v>
      </c>
      <c r="M28" s="50" t="s">
        <v>23</v>
      </c>
      <c r="N28" s="50">
        <f t="shared" si="0"/>
        <v>294</v>
      </c>
      <c r="O28" s="49">
        <f t="shared" si="1"/>
        <v>147</v>
      </c>
    </row>
    <row r="29" spans="1:15" ht="15" customHeight="1" x14ac:dyDescent="0.15">
      <c r="A29" s="51" t="s">
        <v>27</v>
      </c>
      <c r="B29" s="51" t="s">
        <v>26</v>
      </c>
      <c r="C29" s="50">
        <v>4</v>
      </c>
      <c r="D29" s="51" t="s">
        <v>5</v>
      </c>
      <c r="E29" s="50">
        <f>'Ber 1-E-AUF'!E54</f>
        <v>0</v>
      </c>
      <c r="F29" s="50">
        <f>'Ber 1-E-AUF'!F54</f>
        <v>0</v>
      </c>
      <c r="G29" s="50">
        <f>'Ber 1-E-AUF'!G54</f>
        <v>0</v>
      </c>
      <c r="H29" s="50">
        <f>'Ber 1-E-AUF'!H54</f>
        <v>0</v>
      </c>
      <c r="I29" s="50">
        <f>'Ber 1-E-AUF'!I54</f>
        <v>135</v>
      </c>
      <c r="J29" s="50">
        <f>'Ber 1-E-AUF'!J54</f>
        <v>128</v>
      </c>
      <c r="K29" s="50">
        <f>'Ber 1-E-AUF'!K54</f>
        <v>144</v>
      </c>
      <c r="L29" s="50">
        <f>'Ber 1-E-AUF'!L54</f>
        <v>143</v>
      </c>
      <c r="M29" s="50" t="s">
        <v>23</v>
      </c>
      <c r="N29" s="50">
        <f t="shared" si="0"/>
        <v>550</v>
      </c>
      <c r="O29" s="49">
        <f t="shared" si="1"/>
        <v>137.5</v>
      </c>
    </row>
    <row r="30" spans="1:15" ht="15" customHeight="1" x14ac:dyDescent="0.15">
      <c r="A30" s="51" t="s">
        <v>84</v>
      </c>
      <c r="B30" s="51" t="s">
        <v>83</v>
      </c>
      <c r="C30" s="50">
        <v>6</v>
      </c>
      <c r="D30" s="51" t="s">
        <v>75</v>
      </c>
      <c r="E30" s="50">
        <f>'Ber 1-E-AUF'!E7</f>
        <v>148</v>
      </c>
      <c r="F30" s="50">
        <f>'Ber 1-E-AUF'!F7</f>
        <v>143</v>
      </c>
      <c r="G30" s="50">
        <f>'Ber 1-E-AUF'!G7</f>
        <v>0</v>
      </c>
      <c r="H30" s="50">
        <f>'Ber 1-E-AUF'!H7</f>
        <v>0</v>
      </c>
      <c r="I30" s="50">
        <f>'Ber 1-E-AUF'!I7</f>
        <v>147</v>
      </c>
      <c r="J30" s="50">
        <f>'Ber 1-E-AUF'!J7</f>
        <v>145</v>
      </c>
      <c r="K30" s="50">
        <f>'Ber 1-E-AUF'!K7</f>
        <v>144</v>
      </c>
      <c r="L30" s="50">
        <f>'Ber 1-E-AUF'!L7</f>
        <v>149</v>
      </c>
      <c r="M30" s="50" t="s">
        <v>23</v>
      </c>
      <c r="N30" s="50">
        <f t="shared" si="0"/>
        <v>876</v>
      </c>
      <c r="O30" s="49">
        <f t="shared" si="1"/>
        <v>146</v>
      </c>
    </row>
    <row r="31" spans="1:15" ht="15" customHeight="1" x14ac:dyDescent="0.15">
      <c r="A31" s="51" t="s">
        <v>82</v>
      </c>
      <c r="B31" s="51" t="s">
        <v>81</v>
      </c>
      <c r="C31" s="50">
        <v>6</v>
      </c>
      <c r="D31" s="51" t="s">
        <v>75</v>
      </c>
      <c r="E31" s="50">
        <f>'Ber 1-E-AUF'!E8</f>
        <v>143</v>
      </c>
      <c r="F31" s="50">
        <f>'Ber 1-E-AUF'!F8</f>
        <v>144</v>
      </c>
      <c r="G31" s="50">
        <f>'Ber 1-E-AUF'!G8</f>
        <v>0</v>
      </c>
      <c r="H31" s="50">
        <f>'Ber 1-E-AUF'!H8</f>
        <v>0</v>
      </c>
      <c r="I31" s="50">
        <f>'Ber 1-E-AUF'!I8</f>
        <v>145</v>
      </c>
      <c r="J31" s="50">
        <f>'Ber 1-E-AUF'!J8</f>
        <v>143</v>
      </c>
      <c r="K31" s="50">
        <f>'Ber 1-E-AUF'!K8</f>
        <v>142</v>
      </c>
      <c r="L31" s="50">
        <f>'Ber 1-E-AUF'!L8</f>
        <v>148</v>
      </c>
      <c r="M31" s="50" t="s">
        <v>23</v>
      </c>
      <c r="N31" s="50">
        <f t="shared" si="0"/>
        <v>865</v>
      </c>
      <c r="O31" s="49">
        <f t="shared" si="1"/>
        <v>144.16666666666666</v>
      </c>
    </row>
    <row r="32" spans="1:15" ht="15" customHeight="1" x14ac:dyDescent="0.15">
      <c r="A32" s="51" t="s">
        <v>80</v>
      </c>
      <c r="B32" s="51" t="s">
        <v>79</v>
      </c>
      <c r="C32" s="50">
        <v>6</v>
      </c>
      <c r="D32" s="51" t="s">
        <v>75</v>
      </c>
      <c r="E32" s="50">
        <f>'Ber 1-E-AUF'!E9</f>
        <v>138</v>
      </c>
      <c r="F32" s="50">
        <f>'Ber 1-E-AUF'!F9</f>
        <v>136</v>
      </c>
      <c r="G32" s="50">
        <f>'Ber 1-E-AUF'!G9</f>
        <v>0</v>
      </c>
      <c r="H32" s="50">
        <f>'Ber 1-E-AUF'!H9</f>
        <v>0</v>
      </c>
      <c r="I32" s="50">
        <f>'Ber 1-E-AUF'!I9</f>
        <v>137</v>
      </c>
      <c r="J32" s="50">
        <f>'Ber 1-E-AUF'!J9</f>
        <v>145</v>
      </c>
      <c r="K32" s="50">
        <f>'Ber 1-E-AUF'!K9</f>
        <v>144</v>
      </c>
      <c r="L32" s="50">
        <f>'Ber 1-E-AUF'!L9</f>
        <v>138</v>
      </c>
      <c r="M32" s="50" t="s">
        <v>23</v>
      </c>
      <c r="N32" s="50">
        <f t="shared" si="0"/>
        <v>838</v>
      </c>
      <c r="O32" s="49">
        <f t="shared" si="1"/>
        <v>139.66666666666666</v>
      </c>
    </row>
    <row r="33" spans="1:15" x14ac:dyDescent="0.15">
      <c r="A33" s="51" t="s">
        <v>78</v>
      </c>
      <c r="B33" s="51" t="s">
        <v>77</v>
      </c>
      <c r="C33" s="50">
        <v>4</v>
      </c>
      <c r="D33" s="51" t="s">
        <v>75</v>
      </c>
      <c r="E33" s="50">
        <f>'Ber 1-E-AUF'!E10</f>
        <v>131</v>
      </c>
      <c r="F33" s="50">
        <f>'Ber 1-E-AUF'!F10</f>
        <v>133</v>
      </c>
      <c r="G33" s="50">
        <f>'Ber 1-E-AUF'!G10</f>
        <v>0</v>
      </c>
      <c r="H33" s="50">
        <f>'Ber 1-E-AUF'!H10</f>
        <v>0</v>
      </c>
      <c r="I33" s="50">
        <f>'Ber 1-E-AUF'!I10</f>
        <v>139</v>
      </c>
      <c r="J33" s="50">
        <f>'Ber 1-E-AUF'!J10</f>
        <v>136</v>
      </c>
      <c r="K33" s="50">
        <f>'Ber 1-E-AUF'!K10</f>
        <v>0</v>
      </c>
      <c r="L33" s="50">
        <f>'Ber 1-E-AUF'!L10</f>
        <v>0</v>
      </c>
      <c r="M33" s="50" t="s">
        <v>23</v>
      </c>
      <c r="N33" s="50">
        <f t="shared" si="0"/>
        <v>539</v>
      </c>
      <c r="O33" s="49">
        <f t="shared" si="1"/>
        <v>134.75</v>
      </c>
    </row>
    <row r="34" spans="1:15" x14ac:dyDescent="0.15">
      <c r="A34" s="51" t="s">
        <v>66</v>
      </c>
      <c r="B34" s="51" t="s">
        <v>76</v>
      </c>
      <c r="C34" s="50">
        <v>6</v>
      </c>
      <c r="D34" s="51" t="s">
        <v>75</v>
      </c>
      <c r="E34" s="50">
        <f>'Ber 1-E-AUF'!E11</f>
        <v>143</v>
      </c>
      <c r="F34" s="50">
        <f>'Ber 1-E-AUF'!F11</f>
        <v>145</v>
      </c>
      <c r="G34" s="50">
        <f>'Ber 1-E-AUF'!G11</f>
        <v>0</v>
      </c>
      <c r="H34" s="50">
        <f>'Ber 1-E-AUF'!H11</f>
        <v>0</v>
      </c>
      <c r="I34" s="50">
        <f>'Ber 1-E-AUF'!I11</f>
        <v>147</v>
      </c>
      <c r="J34" s="50">
        <f>'Ber 1-E-AUF'!J11</f>
        <v>144</v>
      </c>
      <c r="K34" s="50">
        <f>'Ber 1-E-AUF'!K11</f>
        <v>141</v>
      </c>
      <c r="L34" s="50">
        <f>'Ber 1-E-AUF'!L11</f>
        <v>141</v>
      </c>
      <c r="M34" s="50" t="s">
        <v>23</v>
      </c>
      <c r="N34" s="50">
        <f t="shared" si="0"/>
        <v>861</v>
      </c>
      <c r="O34" s="49">
        <f t="shared" si="1"/>
        <v>143.5</v>
      </c>
    </row>
  </sheetData>
  <sheetProtection selectLockedCells="1" selectUnlockedCells="1"/>
  <mergeCells count="2">
    <mergeCell ref="A1:B1"/>
    <mergeCell ref="C1:D1"/>
  </mergeCells>
  <pageMargins left="0.19685039370078741" right="0.19685039370078741" top="0.19685039370078741" bottom="0.19685039370078741" header="0.19685039370078741" footer="0.19685039370078741"/>
  <pageSetup paperSize="9" scale="75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BER 1  M 1</vt:lpstr>
      <vt:lpstr>Ber 1-E-AUF</vt:lpstr>
      <vt:lpstr>Ber 1-Alle</vt:lpstr>
      <vt:lpstr>'BER 1  M 1'!Druckbereich</vt:lpstr>
      <vt:lpstr>'Ber 1-Alle'!Druckbereich</vt:lpstr>
      <vt:lpstr>'Ber 1-E-AUF'!Druckbereich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Ein Microsoft Office-Anwender</cp:lastModifiedBy>
  <dcterms:created xsi:type="dcterms:W3CDTF">2023-01-04T14:43:53Z</dcterms:created>
  <dcterms:modified xsi:type="dcterms:W3CDTF">2023-01-04T15:27:56Z</dcterms:modified>
</cp:coreProperties>
</file>